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/>
  </bookViews>
  <sheets>
    <sheet name="ПНО 2025 (таблица 1)" sheetId="1" r:id="rId1"/>
    <sheet name="ПНО 2026 (таблица 2)" sheetId="2" r:id="rId2"/>
    <sheet name="ПНО 2027 (таблица 3)" sheetId="3" r:id="rId3"/>
  </sheets>
  <definedNames>
    <definedName name="_xlnm._FilterDatabase" localSheetId="0" hidden="1">'ПНО 2025 (таблица 1)'!$A$4:$L$76</definedName>
    <definedName name="_xlnm._FilterDatabase" localSheetId="1" hidden="1">'ПНО 2026 (таблица 2)'!$A$4:$L$4</definedName>
    <definedName name="_xlnm._FilterDatabase" localSheetId="2" hidden="1">'ПНО 2027 (таблица 3)'!$A$4:$L$4</definedName>
    <definedName name="Z_112A0279_A254_466E_A63F_C903FB65D8F2_.wvu.FilterData" localSheetId="0" hidden="1">'ПНО 2025 (таблица 1)'!$A$4:$K$76</definedName>
    <definedName name="Z_112A0279_A254_466E_A63F_C903FB65D8F2_.wvu.FilterData" localSheetId="1" hidden="1">'ПНО 2026 (таблица 2)'!$A$4:$L$76</definedName>
    <definedName name="Z_2F47E413_0A12_4BAA_B6E2_3A6172B2C32D_.wvu.FilterData" localSheetId="0" hidden="1">'ПНО 2025 (таблица 1)'!$A$4:$K$76</definedName>
    <definedName name="Z_2F47E413_0A12_4BAA_B6E2_3A6172B2C32D_.wvu.FilterData" localSheetId="1" hidden="1">'ПНО 2026 (таблица 2)'!$A$4:$L$76</definedName>
    <definedName name="Z_2F47E413_0A12_4BAA_B6E2_3A6172B2C32D_.wvu.FilterData" localSheetId="2" hidden="1">'ПНО 2027 (таблица 3)'!$A$4:$L$77</definedName>
    <definedName name="Z_2F47E413_0A12_4BAA_B6E2_3A6172B2C32D_.wvu.PrintArea" localSheetId="0" hidden="1">'ПНО 2025 (таблица 1)'!$A$1:$J$76</definedName>
    <definedName name="Z_2F47E413_0A12_4BAA_B6E2_3A6172B2C32D_.wvu.PrintArea" localSheetId="1" hidden="1">'ПНО 2026 (таблица 2)'!$A$1:$J$78</definedName>
    <definedName name="Z_2F47E413_0A12_4BAA_B6E2_3A6172B2C32D_.wvu.PrintArea" localSheetId="2" hidden="1">'ПНО 2027 (таблица 3)'!$A$1:$J$80</definedName>
    <definedName name="Z_2F47E413_0A12_4BAA_B6E2_3A6172B2C32D_.wvu.PrintTitles" localSheetId="0" hidden="1">'ПНО 2025 (таблица 1)'!$3:$4</definedName>
    <definedName name="Z_2F47E413_0A12_4BAA_B6E2_3A6172B2C32D_.wvu.PrintTitles" localSheetId="1" hidden="1">'ПНО 2026 (таблица 2)'!$3:$4</definedName>
    <definedName name="Z_2F47E413_0A12_4BAA_B6E2_3A6172B2C32D_.wvu.PrintTitles" localSheetId="2" hidden="1">'ПНО 2027 (таблица 3)'!$3:$4</definedName>
    <definedName name="Z_42A6858B_D7A1_4E33_B6DC_33C419BF3E81_.wvu.FilterData" localSheetId="0" hidden="1">'ПНО 2025 (таблица 1)'!$A$4:$K$76</definedName>
    <definedName name="Z_42A6858B_D7A1_4E33_B6DC_33C419BF3E81_.wvu.FilterData" localSheetId="1" hidden="1">'ПНО 2026 (таблица 2)'!$A$4:$L$76</definedName>
    <definedName name="Z_42A6858B_D7A1_4E33_B6DC_33C419BF3E81_.wvu.FilterData" localSheetId="2" hidden="1">'ПНО 2027 (таблица 3)'!$A$4:$L$77</definedName>
    <definedName name="Z_4AAE4CE5_66B3_48A7_A42F_AF45E1DD4298_.wvu.FilterData" localSheetId="0" hidden="1">'ПНО 2025 (таблица 1)'!$A$4:$K$76</definedName>
    <definedName name="Z_4AAE4CE5_66B3_48A7_A42F_AF45E1DD4298_.wvu.FilterData" localSheetId="1" hidden="1">'ПНО 2026 (таблица 2)'!$A$4:$L$76</definedName>
    <definedName name="Z_4AAE4CE5_66B3_48A7_A42F_AF45E1DD4298_.wvu.FilterData" localSheetId="2" hidden="1">'ПНО 2027 (таблица 3)'!$A$4:$L$77</definedName>
    <definedName name="Z_4AAE4CE5_66B3_48A7_A42F_AF45E1DD4298_.wvu.PrintArea" localSheetId="0" hidden="1">'ПНО 2025 (таблица 1)'!$A$1:$J$79</definedName>
    <definedName name="Z_4AAE4CE5_66B3_48A7_A42F_AF45E1DD4298_.wvu.PrintArea" localSheetId="1" hidden="1">'ПНО 2026 (таблица 2)'!$A$1:$J$78</definedName>
    <definedName name="Z_4AAE4CE5_66B3_48A7_A42F_AF45E1DD4298_.wvu.PrintArea" localSheetId="2" hidden="1">'ПНО 2027 (таблица 3)'!$A$1:$J$80</definedName>
    <definedName name="Z_4AAE4CE5_66B3_48A7_A42F_AF45E1DD4298_.wvu.PrintTitles" localSheetId="0" hidden="1">'ПНО 2025 (таблица 1)'!$3:$4</definedName>
    <definedName name="Z_4AAE4CE5_66B3_48A7_A42F_AF45E1DD4298_.wvu.PrintTitles" localSheetId="1" hidden="1">'ПНО 2026 (таблица 2)'!$3:$4</definedName>
    <definedName name="Z_4AAE4CE5_66B3_48A7_A42F_AF45E1DD4298_.wvu.PrintTitles" localSheetId="2" hidden="1">'ПНО 2027 (таблица 3)'!$3:$4</definedName>
    <definedName name="Z_516C59D7_10F2_491A_8A34_EB7FB5358655_.wvu.FilterData" localSheetId="0" hidden="1">'ПНО 2025 (таблица 1)'!$A$4:$K$76</definedName>
    <definedName name="Z_516C59D7_10F2_491A_8A34_EB7FB5358655_.wvu.FilterData" localSheetId="1" hidden="1">'ПНО 2026 (таблица 2)'!$A$4:$L$76</definedName>
    <definedName name="Z_516C59D7_10F2_491A_8A34_EB7FB5358655_.wvu.FilterData" localSheetId="2" hidden="1">'ПНО 2027 (таблица 3)'!$A$4:$L$77</definedName>
    <definedName name="Z_516C59D7_10F2_491A_8A34_EB7FB5358655_.wvu.PrintArea" localSheetId="0" hidden="1">'ПНО 2025 (таблица 1)'!$A$1:$J$79</definedName>
    <definedName name="Z_516C59D7_10F2_491A_8A34_EB7FB5358655_.wvu.PrintArea" localSheetId="1" hidden="1">'ПНО 2026 (таблица 2)'!$A$1:$J$78</definedName>
    <definedName name="Z_516C59D7_10F2_491A_8A34_EB7FB5358655_.wvu.PrintArea" localSheetId="2" hidden="1">'ПНО 2027 (таблица 3)'!$A$1:$J$80</definedName>
    <definedName name="Z_516C59D7_10F2_491A_8A34_EB7FB5358655_.wvu.PrintTitles" localSheetId="0" hidden="1">'ПНО 2025 (таблица 1)'!$3:$4</definedName>
    <definedName name="Z_516C59D7_10F2_491A_8A34_EB7FB5358655_.wvu.PrintTitles" localSheetId="1" hidden="1">'ПНО 2026 (таблица 2)'!$3:$4</definedName>
    <definedName name="Z_516C59D7_10F2_491A_8A34_EB7FB5358655_.wvu.PrintTitles" localSheetId="2" hidden="1">'ПНО 2027 (таблица 3)'!$3:$4</definedName>
    <definedName name="Z_5CC213B2_F8CE_4169_9AC9_822C1EFDD41D_.wvu.FilterData" localSheetId="0" hidden="1">'ПНО 2025 (таблица 1)'!$A$4:$K$73</definedName>
    <definedName name="Z_5CC213B2_F8CE_4169_9AC9_822C1EFDD41D_.wvu.FilterData" localSheetId="1" hidden="1">'ПНО 2026 (таблица 2)'!$A$4:$L$73</definedName>
    <definedName name="Z_5CC213B2_F8CE_4169_9AC9_822C1EFDD41D_.wvu.FilterData" localSheetId="2" hidden="1">'ПНО 2027 (таблица 3)'!$A$4:$L$74</definedName>
    <definedName name="Z_5D2A7E93_EC85_4759_915F_CFA5B46CB703_.wvu.FilterData" localSheetId="0" hidden="1">'ПНО 2025 (таблица 1)'!$A$4:$K$73</definedName>
    <definedName name="Z_5D2A7E93_EC85_4759_915F_CFA5B46CB703_.wvu.FilterData" localSheetId="1" hidden="1">'ПНО 2026 (таблица 2)'!$A$4:$L$73</definedName>
    <definedName name="Z_5D2A7E93_EC85_4759_915F_CFA5B46CB703_.wvu.FilterData" localSheetId="2" hidden="1">'ПНО 2027 (таблица 3)'!$A$4:$L$4</definedName>
    <definedName name="Z_5D2A7E93_EC85_4759_915F_CFA5B46CB703_.wvu.PrintArea" localSheetId="0" hidden="1">'ПНО 2025 (таблица 1)'!$A$1:$J$79</definedName>
    <definedName name="Z_5D2A7E93_EC85_4759_915F_CFA5B46CB703_.wvu.PrintArea" localSheetId="1" hidden="1">'ПНО 2026 (таблица 2)'!$A$1:$J$78</definedName>
    <definedName name="Z_5D2A7E93_EC85_4759_915F_CFA5B46CB703_.wvu.PrintArea" localSheetId="2" hidden="1">'ПНО 2027 (таблица 3)'!$A$1:$J$80</definedName>
    <definedName name="Z_5D2A7E93_EC85_4759_915F_CFA5B46CB703_.wvu.PrintTitles" localSheetId="0" hidden="1">'ПНО 2025 (таблица 1)'!$3:$4</definedName>
    <definedName name="Z_5D2A7E93_EC85_4759_915F_CFA5B46CB703_.wvu.PrintTitles" localSheetId="1" hidden="1">'ПНО 2026 (таблица 2)'!$3:$4</definedName>
    <definedName name="Z_5D2A7E93_EC85_4759_915F_CFA5B46CB703_.wvu.PrintTitles" localSheetId="2" hidden="1">'ПНО 2027 (таблица 3)'!$3:$4</definedName>
    <definedName name="Z_EC603877_6BF9_44BC_9AAC_F97499352A2D_.wvu.FilterData" localSheetId="0" hidden="1">'ПНО 2025 (таблица 1)'!$A$4:$J$4</definedName>
    <definedName name="Z_EC603877_6BF9_44BC_9AAC_F97499352A2D_.wvu.FilterData" localSheetId="1" hidden="1">'ПНО 2026 (таблица 2)'!$A$4:$L$4</definedName>
    <definedName name="Z_EC603877_6BF9_44BC_9AAC_F97499352A2D_.wvu.FilterData" localSheetId="2" hidden="1">'ПНО 2027 (таблица 3)'!$A$4:$L$4</definedName>
    <definedName name="Z_EC603877_6BF9_44BC_9AAC_F97499352A2D_.wvu.PrintArea" localSheetId="0" hidden="1">'ПНО 2025 (таблица 1)'!$A$1:$I$4</definedName>
    <definedName name="Z_EC603877_6BF9_44BC_9AAC_F97499352A2D_.wvu.PrintArea" localSheetId="1" hidden="1">'ПНО 2026 (таблица 2)'!$A$1:$I$4</definedName>
    <definedName name="Z_EC603877_6BF9_44BC_9AAC_F97499352A2D_.wvu.PrintArea" localSheetId="2" hidden="1">'ПНО 2027 (таблица 3)'!$A$1:$I$4</definedName>
    <definedName name="Z_EC603877_6BF9_44BC_9AAC_F97499352A2D_.wvu.PrintTitles" localSheetId="0" hidden="1">'ПНО 2025 (таблица 1)'!$3:$4</definedName>
    <definedName name="Z_EC603877_6BF9_44BC_9AAC_F97499352A2D_.wvu.PrintTitles" localSheetId="1" hidden="1">'ПНО 2026 (таблица 2)'!$3:$4</definedName>
    <definedName name="Z_EC603877_6BF9_44BC_9AAC_F97499352A2D_.wvu.PrintTitles" localSheetId="2" hidden="1">'ПНО 2027 (таблица 3)'!$3:$4</definedName>
    <definedName name="Z_F86C0149_EDB6_4372_A0F5_549BF4A74466_.wvu.FilterData" localSheetId="0" hidden="1">'ПНО 2025 (таблица 1)'!$A$4:$K$73</definedName>
    <definedName name="Z_F86C0149_EDB6_4372_A0F5_549BF4A74466_.wvu.FilterData" localSheetId="1" hidden="1">'ПНО 2026 (таблица 2)'!$A$4:$L$73</definedName>
    <definedName name="Z_F86C0149_EDB6_4372_A0F5_549BF4A74466_.wvu.FilterData" localSheetId="2" hidden="1">'ПНО 2027 (таблица 3)'!$A$4:$L$74</definedName>
    <definedName name="_xlnm.Print_Titles" localSheetId="0">'ПНО 2025 (таблица 1)'!$3:$4</definedName>
    <definedName name="_xlnm.Print_Titles" localSheetId="1">'ПНО 2026 (таблица 2)'!$3:$4</definedName>
    <definedName name="_xlnm.Print_Titles" localSheetId="2">'ПНО 2027 (таблица 3)'!$3:$4</definedName>
    <definedName name="_xlnm.Print_Area" localSheetId="0">'ПНО 2025 (таблица 1)'!$A$1:$J$76</definedName>
    <definedName name="_xlnm.Print_Area" localSheetId="1">'ПНО 2026 (таблица 2)'!$A$1:$J$76</definedName>
    <definedName name="_xlnm.Print_Area" localSheetId="2">'ПНО 2027 (таблица 3)'!$A$1:$J$77</definedName>
  </definedNames>
  <calcPr calcId="152511"/>
  <customWorkbookViews>
    <customWorkbookView name="Чернова Н.И. - Личное представление" guid="{516C59D7-10F2-491A-8A34-EB7FB5358655}" mergeInterval="0" personalView="1" maximized="1" windowWidth="1916" windowHeight="855" activeSheetId="3"/>
    <customWorkbookView name="Удовенко К.С. - Личное представление" guid="{2F47E413-0A12-4BAA-B6E2-3A6172B2C32D}" mergeInterval="0" personalView="1" maximized="1" windowWidth="1916" windowHeight="835" activeSheetId="3"/>
    <customWorkbookView name="Блинова И.В. - Личное представление" guid="{5D2A7E93-EC85-4759-915F-CFA5B46CB703}" mergeInterval="0" personalView="1" maximized="1" windowWidth="1916" windowHeight="814" activeSheetId="3"/>
    <customWorkbookView name="Ищенко Р.С. - Личное представление" guid="{EC603877-6BF9-44BC-9AAC-F97499352A2D}" mergeInterval="0" personalView="1" maximized="1" windowWidth="1916" windowHeight="774" activeSheetId="1"/>
    <customWorkbookView name="Куликова И.Л. - Личное представление" guid="{9DFA96C9-BF58-423F-AAC6-443DE6AB108C}" mergeInterval="0" personalView="1" maximized="1" windowWidth="1436" windowHeight="675" activeSheetId="3"/>
    <customWorkbookView name="Иванова А.А. - Личное представление" guid="{9A4A050A-5763-4DFB-A8E6-E32DEBDFD1EE}" mergeInterval="0" personalView="1" maximized="1" windowWidth="1436" windowHeight="635" activeSheetId="2"/>
    <customWorkbookView name="Григорян Р.С. - Личное представление" guid="{8DA32F14-4F68-454C-8473-C601FD7C9B3A}" mergeInterval="0" personalView="1" maximized="1" windowWidth="1916" windowHeight="815" activeSheetId="1"/>
    <customWorkbookView name="Егорова А.В. - Личное представление" guid="{749F2592-76B4-45C8-B92E-61EE33F67242}" mergeInterval="0" personalView="1" maximized="1" windowWidth="1276" windowHeight="759" activeSheetId="1"/>
    <customWorkbookView name="Дьяченко О.В. - Личное представление" guid="{3D473700-C96E-47FD-B2F2-62B573BFB6EC}" mergeInterval="0" personalView="1" maximized="1" windowWidth="1436" windowHeight="635" activeSheetId="1"/>
    <customWorkbookView name="Купцова Т.С. - Личное представление" guid="{022B8B8D-D12C-45A9-9886-4A5C27D06952}" mergeInterval="0" personalView="1" maximized="1" windowWidth="1436" windowHeight="645" activeSheetId="3"/>
    <customWorkbookView name="Сердюкова О.А. - Личное представление" guid="{B763D789-39E8-4B87-ADAA-1F6D9CDF9DA1}" mergeInterval="0" personalView="1" maximized="1" windowWidth="1436" windowHeight="655" activeSheetId="1"/>
    <customWorkbookView name="grigorian - Личное представление" guid="{2295BB66-DDF1-4F8C-A960-FF33892A2013}" mergeInterval="0" personalView="1" maximized="1" xWindow="1" yWindow="1" windowWidth="1436" windowHeight="576" activeSheetId="1"/>
    <customWorkbookView name="Евгения Викторовна Геско - Личное представление" guid="{50C1267F-3965-4779-BDDA-46F77520000F}" mergeInterval="0" personalView="1" maximized="1" yWindow="-4" windowWidth="1336" windowHeight="593" activeSheetId="3"/>
    <customWorkbookView name="vinogradova - Личное представление" guid="{7BB4CD96-C288-41A0-90D8-BCA1DACD31B8}" mergeInterval="0" personalView="1" maximized="1" xWindow="1" yWindow="1" windowWidth="1276" windowHeight="794" activeSheetId="2" showComments="commIndAndComment"/>
    <customWorkbookView name="palehina - Личное представление" guid="{27BD942F-BAC1-4F12-B9B4-88AB0541B856}" mergeInterval="0" personalView="1" maximized="1" xWindow="1" yWindow="1" windowWidth="1020" windowHeight="507" activeSheetId="3"/>
    <customWorkbookView name="Serdyukova - Личное представление" guid="{17B844EB-0CD5-4278-9A91-826072BBE2D4}" mergeInterval="0" personalView="1" maximized="1" xWindow="1" yWindow="1" windowWidth="1436" windowHeight="679" activeSheetId="3"/>
    <customWorkbookView name="Татьяна Спиридоновна Купцова - Личное представление" guid="{609FEF99-03FF-4B6C-B187-B32326B80448}" mergeInterval="0" personalView="1" maximized="1" xWindow="1" yWindow="1" windowWidth="1436" windowHeight="670" activeSheetId="3" showComments="commIndAndComment"/>
    <customWorkbookView name="Алла Альбертовна Иванова - Личное представление" guid="{22EAF8F4-4AA7-4035-9996-822E8CEB1C39}" mergeInterval="0" personalView="1" maximized="1" xWindow="1" yWindow="1" windowWidth="1436" windowHeight="670" activeSheetId="3"/>
    <customWorkbookView name="Оксана Вячеславовна Дьяченко - Личное представление" guid="{5D13067D-666E-4583-AA74-816001AC61FB}" mergeInterval="0" personalView="1" maximized="1" xWindow="1" yWindow="1" windowWidth="1436" windowHeight="670" activeSheetId="2"/>
    <customWorkbookView name="NChernova - Личное представление" guid="{A7669F89-A1D0-4197-8947-2B8941092484}" mergeInterval="0" personalView="1" maximized="1" xWindow="1" yWindow="1" windowWidth="1436" windowHeight="679" activeSheetId="3"/>
    <customWorkbookView name="Черенкова Е.А. - Личное представление" guid="{4AAE4CE5-66B3-48A7-A42F-AF45E1DD4298}" mergeInterval="0" personalView="1" maximized="1" xWindow="-8" yWindow="-8" windowWidth="1936" windowHeight="1056" activeSheetId="3" showComments="commIndAndComment"/>
  </customWorkbookViews>
</workbook>
</file>

<file path=xl/calcChain.xml><?xml version="1.0" encoding="utf-8"?>
<calcChain xmlns="http://schemas.openxmlformats.org/spreadsheetml/2006/main">
  <c r="J80" i="3" l="1"/>
  <c r="J78" i="2"/>
  <c r="J28" i="1"/>
  <c r="J28" i="3" l="1"/>
  <c r="J27" i="3"/>
  <c r="J27" i="2"/>
  <c r="J26" i="2"/>
  <c r="J27" i="1"/>
  <c r="J26" i="1"/>
  <c r="I39" i="3" l="1"/>
  <c r="I36" i="3"/>
  <c r="I32" i="3"/>
  <c r="I38" i="2"/>
  <c r="I35" i="2"/>
  <c r="I31" i="2"/>
  <c r="I38" i="1"/>
  <c r="I35" i="1"/>
  <c r="I31" i="1"/>
  <c r="J8" i="3" l="1"/>
  <c r="J6" i="3"/>
  <c r="J5" i="3"/>
  <c r="J8" i="2"/>
  <c r="J6" i="2"/>
  <c r="J5" i="2"/>
  <c r="J8" i="1"/>
  <c r="J6" i="1"/>
  <c r="J5" i="1"/>
  <c r="J78" i="1" s="1"/>
</calcChain>
</file>

<file path=xl/sharedStrings.xml><?xml version="1.0" encoding="utf-8"?>
<sst xmlns="http://schemas.openxmlformats.org/spreadsheetml/2006/main" count="738" uniqueCount="213">
  <si>
    <t>Целевая статья</t>
  </si>
  <si>
    <t>№ п/п</t>
  </si>
  <si>
    <t xml:space="preserve">Наименование публичного нормативного обязательства </t>
  </si>
  <si>
    <t>Классификация расходов бюджета</t>
  </si>
  <si>
    <t>Категория</t>
  </si>
  <si>
    <t>тыс. рублей</t>
  </si>
  <si>
    <t>Объем финансового обеспечения публичного нормативного обязательства</t>
  </si>
  <si>
    <t>Численность</t>
  </si>
  <si>
    <t>Количество выплат в год</t>
  </si>
  <si>
    <t>Объем выплат за прошедший период обусловлены поздним обращением получателей (рублей)</t>
  </si>
  <si>
    <t>Перечень публичных нормативных обязательств, подлежащих исполнению за счет средств областного бюджета, и расчеты по ним на 2025 год</t>
  </si>
  <si>
    <t>Перечень публичных нормативных обязательств, подлежащих исполнению за счет средств областного бюджета, и расчеты по ним на 2026 год</t>
  </si>
  <si>
    <t>Перечень публичных нормативных обязательств, подлежащих исполнению за счет средств областного бюджета, и расчеты по ним на 2027 год</t>
  </si>
  <si>
    <t>Размер выплаты на 01.01 в соответствии с НПА (рублей)</t>
  </si>
  <si>
    <t>Размер выплаты на 01.01.25 в соответствии  с НПА (рублей)</t>
  </si>
  <si>
    <t>Выплата стипендий молодым ученым</t>
  </si>
  <si>
    <t>22К0410940</t>
  </si>
  <si>
    <t>аспиранты, молодые ученые</t>
  </si>
  <si>
    <t>Предоставление единовременной компенсационной выплаты педагогическим работникам, переехавшим на работу в Мурманскую область и впервые трудоустроившимся на вакантные должности в образовательные организации Мурманской области</t>
  </si>
  <si>
    <t>22К0413150</t>
  </si>
  <si>
    <t xml:space="preserve">педагогический работник, переехавший на работу в Мурманскую область и впервые трудоустроившийся на вакантные рабочие места в образовательные организации Мурманской области (со стажем работы по специальности более 3 лет) 
</t>
  </si>
  <si>
    <t xml:space="preserve">педагогический работник, переехавший на работу в Мурманскую область и впервые трудоустроившийся на вакантные рабочие места в образовательные организации Мурманской области (со стажем работы по специальности менее 3 лет) </t>
  </si>
  <si>
    <t>Выплата регионального единовременного пособия при усыновлении (удочерении) ребенка, оставшегося без попечения родителей</t>
  </si>
  <si>
    <t>23К0710260</t>
  </si>
  <si>
    <t>гражданин, усыновивший (удочеривший) ребенка-сироту или ребенка, оставшегося без попечения родителей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</si>
  <si>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</si>
  <si>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 xml:space="preserve">Медицинские работники с высшим медицинским образованием, принимаемые на квотированные  рабочие места </t>
  </si>
  <si>
    <t xml:space="preserve">Медицинские работники со средним  медицинским образованием, принимаемые на квотированные  рабочие места 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</si>
  <si>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</si>
  <si>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медицинские работники (врачи), прибывшие (переехавшие) на работу в сельские населенные пункты, либо поселки городского типа, расположенные в районах Крайнего Севера и приравненных к ним местностях, Арктической зоне Российской Федерации  и заключившие договор с Министерством здравоохранения Мурманской области и медицинской организацией</t>
  </si>
  <si>
    <t>медицинские работники (врачи), прибывшие (переехавшие) на работу в города с населением до 50 тыс. человек и заключившие договор с Министерством здравоохранения Мурманской области и медицинской организацией</t>
  </si>
  <si>
    <t>медицинские работники (фельдшера, акушерки, медицинские сестры фельшерских и фельдерско-акушерских пунктов) прибывшие (переехавшие) на работу в сельские населенные пункты, либо поселки городского типа, расположенные в районах Крайнего Севера и приравненных к ним местностях, Арктической зоне Российской Федерации  и заключившие договор с Министерством здравоохранения Мурманской области и медицинской организацией</t>
  </si>
  <si>
    <t>-</t>
  </si>
  <si>
    <t>медицинские работники (фельдшера) прибывшие (переехавшие) на работу в города с населением до 50 тыс. человек и заключившие договор с Министерством здравоохранения Мурманской области и медицинской организацией</t>
  </si>
  <si>
    <t>Осуществление мер социальной поддержки и мер, направленных на привлечение в Мурманскую область специалистов в сфере здравоохранения</t>
  </si>
  <si>
    <t>Отдельные категории медицинских работников медицинских организаций, подведомственных Министерству здравоохранения Мурманской области, в возрасте до 55 лет, имеющих гражданство Российской Федерации, заключивших трудовой договор с медицинской организацией на работу в должности врача-специалиста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</si>
  <si>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</si>
  <si>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34К0610610</t>
  </si>
  <si>
    <t>лицам, удостоенным звания «Почетный гражданин Мурманской области»</t>
  </si>
  <si>
    <t>лицам, удостоенным знака отличия «За заслуги перед Мурманской областью»</t>
  </si>
  <si>
    <t>Постановление Губернатора Мурманской области от 26.09.2012 № 162-ПГ«О Почетной грамоте и Благодарности Губернатора Мурманской области»</t>
  </si>
  <si>
    <t>лицам, награжденным Почетной грамотой Губернатора Мурманской области</t>
  </si>
  <si>
    <t>лицам, удостоенным почетных званий Мурманской области по профессии</t>
  </si>
  <si>
    <t>многодетным матерям, удостоенным почетного знака Мурманской области «Материнская слава»</t>
  </si>
  <si>
    <t>лицам, удостоенным почетного знака «За гражданскую доблесть»</t>
  </si>
  <si>
    <t>лицам, удостоенным особых знаков Мурманской области «За заслуги в поисковом движении», «За заслуги в добровольческой деятельности» и «За заслуги в предпринимательской деятельности»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</si>
  <si>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</si>
  <si>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34К0610620</t>
  </si>
  <si>
    <t>лицам, имеющим звание «Почетный граждан Мурманской области»</t>
  </si>
  <si>
    <t>кавалерам знака отличия «За заслуги перед Мурманской областью»</t>
  </si>
  <si>
    <t>Премии Мурманской области (в соответствии с Законом Мурманской области от 20.12.2001 № 318-01-ЗМО «О наградах и премиях Мурманской области»)</t>
  </si>
  <si>
    <t>34К0613030</t>
  </si>
  <si>
    <t xml:space="preserve">лицам (коллективам) при присуждении премии Мурманской области </t>
  </si>
  <si>
    <t>Именные стипендии Губернатора Мурманской области одаренным детям и учащейся молодежи</t>
  </si>
  <si>
    <t>34К0910770</t>
  </si>
  <si>
    <t>учащиеся, студенты и аспиранты очной формы обучения государственных, негосударственных и муниципальных образовательных организаций Мурманской области в возрасте до 35 лет включительно</t>
  </si>
  <si>
    <t>Поддержка работников отрасли культуры, прибывших (переехавших) в населенные пункты регионов Российской Федерации с числом жителей до 50 тысяч человек</t>
  </si>
  <si>
    <t>25К08R5530</t>
  </si>
  <si>
    <t>313</t>
  </si>
  <si>
    <t>Работники отрасли культуры, прибывших (переехавших) в населенные пункты регионов Российской Федерации с числом жителей до 50 тысяч человек</t>
  </si>
  <si>
    <t>26K02R0860</t>
  </si>
  <si>
    <t>участники Госпрограммы и члены семей участников Госпрограммы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</si>
  <si>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</si>
  <si>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23К0510010</t>
  </si>
  <si>
    <t>Лица, награжденные знаком отличия "За заслуги перед Мурманской областью" или удостоенные звания "Почетный гражданин Мурманской области"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</si>
  <si>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</si>
  <si>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23К0510020</t>
  </si>
  <si>
    <t>Ветераны труда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</si>
  <si>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 (за счет средств  областного бюджета)</t>
  </si>
  <si>
    <t>23К0510030</t>
  </si>
  <si>
    <t xml:space="preserve">Реабилитированные лицм и лица, признанные пострадавшими от политических репрессий </t>
  </si>
  <si>
    <t>Предоставление ежемесячной жилищно-коммунальной выплаты женщинам старше 55 лет, мужчинам старше 60 лет, награжденным знаком "Почетный донор России" или "Почетный донор СССР"</t>
  </si>
  <si>
    <t>23К0510040</t>
  </si>
  <si>
    <t>Женщины старше 55 лет, мужчины старше 60 лет, награжденные знаком "Почетный донор России" или "Почетный донор СССР"</t>
  </si>
  <si>
    <t>Реализация мер социальной поддержки по оплате жилого помещения и коммунальных услуг труженикам тыла</t>
  </si>
  <si>
    <t>23К0510070</t>
  </si>
  <si>
    <t xml:space="preserve"> Труженики тыла</t>
  </si>
  <si>
    <t>Расходы на ежемесячную денежную выплату ветеранам труда</t>
  </si>
  <si>
    <t>23К0510100</t>
  </si>
  <si>
    <t>Расходы на ежемесячную денежную выплату труженикам тыла</t>
  </si>
  <si>
    <t>23К0510110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</si>
  <si>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</si>
  <si>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23К0510120</t>
  </si>
  <si>
    <t>Расходы на ежемесячную денежную выплату пенсионерам по старости (женщины с 55 лет, мужчины с 60 лет)</t>
  </si>
  <si>
    <t>23К0510130</t>
  </si>
  <si>
    <t>Пенсионеры по старости (женщины с 55 лет, мужчины с 60 лет)</t>
  </si>
  <si>
    <t>Единовременное пособие семейным парам, прожившим в зарегистрированном браке 50 лет, 60 и более лет</t>
  </si>
  <si>
    <t>23К0510300</t>
  </si>
  <si>
    <t>Пенсионеры</t>
  </si>
  <si>
    <t>10 000,
15 000, 20 000</t>
  </si>
  <si>
    <t>Единовременная денежная выплата в связи с празднованием Дня защитника Отечества</t>
  </si>
  <si>
    <t>23К0510310</t>
  </si>
  <si>
    <t xml:space="preserve"> - члены семей погибших (умерших) ветеранов боевых действий, военнослужащих, лиц рядового и начальствующего состава органов внутренних дел, других федеральных органов исполнительной власти; - вдова (вдовец), не вступившая (не вступивший) в повторный брак;
- несовершеннолетние дети;
- дети старше 18 лет, ставшие инвалидами до достижения ими возраста 18 лет;
- дети в возрасте до 23 лет, обучающиеся в образовательных учреждениях по очной форме обучения
</t>
  </si>
  <si>
    <t>Единовременная денежная выплата в связи с празднованием Дня Победы в Великой Отечественной войне 1941 - 1945 гг.</t>
  </si>
  <si>
    <t>23К0510320</t>
  </si>
  <si>
    <t>ветераны Великой Отечественной войны; инвалиды Великой Отечественной войны; родители и вдовы погибших (умерших) инвалидов и участников Великой Отечественной войны; бывшие несовершеннолетние узники  тюрем, гетто и других мест принудительного содержания, созданных фашистами и их союзниками в период Второй мировой войны</t>
  </si>
  <si>
    <t>Единовременная денежная выплата в связи с празднованием годовщины разгрома немецко-фашистских войск в Заполярье</t>
  </si>
  <si>
    <t>23К0510330</t>
  </si>
  <si>
    <t xml:space="preserve"> -  награжденные медалью «За оборону Советского Заполярья»;
 -  вдовы (вдовцы) погибших (умерших) граждан, награжденных медалью «За оборону Советского Заполярья», не вступившие в повторный брак
</t>
  </si>
  <si>
    <t>Единовременная денежная выплата гражданам, родившимся в период с 23 июня 1923 года по 3 сентября 1945 года</t>
  </si>
  <si>
    <t>23К0510340</t>
  </si>
  <si>
    <t xml:space="preserve"> Граждане, родившиеся в период с 23 июня 1923 года по 3 сентября 1945 года</t>
  </si>
  <si>
    <t>Единовременная выплата участникам специальной военной операции, которым присвоено звание Героя Российской Федерации</t>
  </si>
  <si>
    <t>23К0510350</t>
  </si>
  <si>
    <t xml:space="preserve">1) Лица, которым присвоено звание Героя Российской Федерации за участие в специальной военной операции, проводимой с 24 февраля 2022 года (далее - участник операции). 
2) в равных долях супруга (супруг), не вступившим в повторный брак, родители, не лишенные родительских прав (опекуны, воспитывавшие участника операции до достижения им совершеннолетия), дети в возрасте до 18 лет, дети старше 18 лет, ставшие инвалидами до достижения ими возраста 18 лет, дети в возрасте до 23 лет, обучающиеся в организациях, осуществляющих образовательную деятельность, по очной форме обучения, погибшего (умершего) участника операции.
</t>
  </si>
  <si>
    <t>Ежегодная единовременная денежная выплата к Дню Мурманской области (28 мая)</t>
  </si>
  <si>
    <t>23К0510360</t>
  </si>
  <si>
    <t>граждане, удостоиные звания "Ветеран труда Мурманской области"</t>
  </si>
  <si>
    <t>Выплата социального пособия на погребение  за счет бюджетов субъектов Российской Федерации и местных бюджетов</t>
  </si>
  <si>
    <t>23К0510380</t>
  </si>
  <si>
    <t>супруг (супруга), близкие родственники, иные родственники, законный представитель умершего или иное лицо, взявшее на себя обязанность по погребению умерших</t>
  </si>
  <si>
    <t>Выплата единовременного пособия при переезде на постоянное место жительства за пределы Мурманской области</t>
  </si>
  <si>
    <t>23К0510390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</si>
  <si>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спорта</t>
  </si>
  <si>
    <t>23К0510600</t>
  </si>
  <si>
    <t>лица, имеющие особые заслуги перед Российской Федерацией в сфере физической культуры и спорта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</si>
  <si>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</si>
  <si>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23К0510700</t>
  </si>
  <si>
    <t>пенсионеры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</si>
  <si>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</si>
  <si>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23К0510710</t>
  </si>
  <si>
    <t>Предоставление мер социальной поддержки по оплате жилого помещения и коммунальных услуг гражданам, родившимся в период с 23 июня 1923 года по 3 сентября 1945 года</t>
  </si>
  <si>
    <t>23К0510790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</si>
  <si>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</t>
  </si>
  <si>
    <t>23К0510840</t>
  </si>
  <si>
    <t>1) военнослужащие, лица, проходящие (проходившие) службу в войсках национальной гвардии Российской Федерации, имеющие место жительства в Мурманской области или регистрацию по месту дислокации воинских частей на территории Мурманской области, или проходившие службу в подразделениях, дислоцированных на территории Мурманской области, иные лица, имеющие место жительства в Мурманской области, добровольно принимавшие участие в специальной военной операции, проводимой с 24 февраля 2022 года (далее соответственно – операция, участники операции), получившие легкое увечье (ранение, травму, контузию) при выполнении задач в ходе операции.                                                                                                                                           2) члены семьи погибшего (умершего) при выполнении задач в ходе операции участника операци. 
3) не достигшие возраста 18 лет, дети погибших участников операции.    
4) граждане, состоящие на воинском учете в военных комиссариатах Мурманской области, пребывавшие в запасе и заключившие  контракт о прохождении военной службы в зоне проведения операции</t>
  </si>
  <si>
    <t xml:space="preserve"> 250 000,0;       
 500 000,0; 
1 000 000,0; 
300 000,0; 
15 000,0;
50 000,0;
100 000,0
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</si>
  <si>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</si>
  <si>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23К05R0840</t>
  </si>
  <si>
    <t xml:space="preserve">Нуждающиеся семьи при рождении третьего или последующих детей </t>
  </si>
  <si>
    <t>Единовременная материальная помощь гражданам Российской Федерации, имеющим место жительства в Мурманской области, призванным на военную службу по мобилизации</t>
  </si>
  <si>
    <t>члены семей (иные лица) мобилизованных, контрактников, добровольцев, в т.ч. несовершенноление дети</t>
  </si>
  <si>
    <t>100 000,0;
20 000,0</t>
  </si>
  <si>
    <t>Ежемесячная денежная выплата при рождении  первого ребенка до достижения им возраста полутора лет</t>
  </si>
  <si>
    <t>23К0510140</t>
  </si>
  <si>
    <t>Женщины, родившие (усыновившие) первого ребенка</t>
  </si>
  <si>
    <t>Ежемесячное пособие на ребенка</t>
  </si>
  <si>
    <t>23К0510200</t>
  </si>
  <si>
    <t xml:space="preserve">Малоимущим семьям, имеющим детей 
</t>
  </si>
  <si>
    <t>Предоставление регионального материнского (семейного) капитала</t>
  </si>
  <si>
    <t>23К0510210</t>
  </si>
  <si>
    <t>Женщинам, родившим (усыновившим) третьего и последующих детей</t>
  </si>
  <si>
    <t>Выплата единовременного пособия при поступлении ребенка в 1 класс</t>
  </si>
  <si>
    <t>23К0510220</t>
  </si>
  <si>
    <t xml:space="preserve">Один из родителей (усыновителей) либо лицо, его заменяющее (опекун, приемный родитель) (далее - лицо, его заменяющее), на каждого проживающего с ним ребенка, поступающего в первый класс
</t>
  </si>
  <si>
    <t>Выплата единовременного пособия при рождении  одновременно двух детей</t>
  </si>
  <si>
    <t>23К0510240</t>
  </si>
  <si>
    <t>Один из родителей (усыновителей) либо лицо, его заменяющее (опекун, приемный родитель)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</si>
  <si>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</si>
  <si>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23К0510270</t>
  </si>
  <si>
    <t xml:space="preserve">Граждане, награжденные орденом "Родительская слава", почетным знаком Мурманской области "Материнская слава"
</t>
  </si>
  <si>
    <t>Предоставление единовременной денежной выплаты лицам, награжденным орденом «Родительская слава» или медалью ордена «Родительская слава»</t>
  </si>
  <si>
    <t>23К0510280</t>
  </si>
  <si>
    <t>Граждане Российской Федерации, награжденные орденом "Родительская слава"</t>
  </si>
  <si>
    <t>Оказание финансовой поддержки семьям, имеющим больных фенилкетонурией</t>
  </si>
  <si>
    <t>23К0510400</t>
  </si>
  <si>
    <t xml:space="preserve">Граждане старше 18 лет, больные фенилкетонурией; один из родителей (усыновителей) либо лицо, его заменяющее (опекун, приемный родитель), на больного фенилкетонурией ребенка до 18 лет или до 23 лет при условии его обучения в образовательной организации по очной форме обучения
</t>
  </si>
  <si>
    <t>34
9</t>
  </si>
  <si>
    <t>12
1</t>
  </si>
  <si>
    <t>12 314,00
27 675,00</t>
  </si>
  <si>
    <t>Предоставление мер социальной поддержки на обеспечение полноценным питанием беременных женщин, кормящих матерей, а также детей в возрасте до трех лет</t>
  </si>
  <si>
    <t>23К0510810</t>
  </si>
  <si>
    <t xml:space="preserve"> Беременные женщины, кормящие матери, дети до 3-х лет</t>
  </si>
  <si>
    <t>375
1560</t>
  </si>
  <si>
    <t>1000,00
2000,00</t>
  </si>
  <si>
    <t>Предоставление единовременной выплаты семьям при рождении одновременно трех и более детей</t>
  </si>
  <si>
    <t>23К0510860</t>
  </si>
  <si>
    <t xml:space="preserve">один из родителей (усыновителей) либо лицо, его заменяющее (опекун, приемный родитель), при рождении (усыновлении) трех и более детей
</t>
  </si>
  <si>
    <t>Осуществление выплаты на оплату проезда в медицинские организации и обратно беременным и родившим женщинам</t>
  </si>
  <si>
    <t>23К0510870</t>
  </si>
  <si>
    <t xml:space="preserve">беременные женщины,понесшие расходы на проезд по направлению врача в медицинские организации для прохождения лечебно-диагностических мероприятий в стационарных и амбулаторных условиях и скрининга;
родившие женщины, понесшие расходы на проезд в медицинские организации для осуществления родоразрешения
</t>
  </si>
  <si>
    <t>Единовременная денежная выплата на обзаведение имуществом гражданам, оказавшимся в трудной жизненной ситуации в связи с утратой ими жилого дома в результате воздействий бытового, природного или техногенного характера</t>
  </si>
  <si>
    <t>23К0510880</t>
  </si>
  <si>
    <t xml:space="preserve">граждане, оказавшиеся в трудной жизненной ситуации в связи с утратой ими жилого дома, расположенного на территории Мурманской области,  в результате воздействий бытового, природного или техногенного характера:
- граждане, являющиеся собственниками утраченного жилого дома, и члены их семей;
- граждане, имеющие документы, которые в соответствии с законодательством Российской Федерации являются основанием для государственной регистрации права собственности на утраченный жилой дом, и члены их семей;  - граждане, не являющиеся собственниками утраченного жилого дома, относящиеся к членам семьи собственников утраченного жилого дома, постоянно в нем не зарегистрированных, и члены их семей.
</t>
  </si>
  <si>
    <t>3                         0</t>
  </si>
  <si>
    <t>100 000,00                                 50 000,00</t>
  </si>
  <si>
    <t>Предоставление денежной выплаты на оплату проезда в медицинские организации и обратно гражданам с ограниченными возможностями здоровья, осуществившим перевозку собственными силами</t>
  </si>
  <si>
    <t>23К0510970</t>
  </si>
  <si>
    <t xml:space="preserve">граждане с ограниченными возможностями здоровья:
 - лежачие граждане (маломобильные граждане со стойкой утратой возможности самостоятельного передвижения и не способные передвигаться без посторонней помощи);
 - инвалиды-колясочники (маломобильные граждане, имеющие нарушения здоровья и не способные передвигаться без посторонней помощи либо передвигающиеся на инвалидной коляске самостоятельно).
</t>
  </si>
  <si>
    <t>Предоставление ежемесячных денежных выплат на детей из семей участников специальной военной операции (КМ 23К0500075)</t>
  </si>
  <si>
    <t>23К0510980</t>
  </si>
  <si>
    <t xml:space="preserve">один из родителей или иной законный представитель ребенка (детей) из семьи участников специальной военной операции, в том числе погибших (умерших), получивших увечье (ранение, травму, контузию) или заболевание, обучающегося  по очной форме обучения в образовательных организациях, осуществляющих образовательную деятельность по программам среднего профессионального образования, расположенных на территории Мурманской области, не являющихся государственными областными. 
-  обучающийся в возрасте с 18 до 23 лет из семей участников специальной военной операции, в том числе погибших  (умерших), получивших увечье (ранение, травму, контузию) или заболевание, по очной форме обучения в образовательных организациях, осуществляющих образовательную деятельность по программам среднего профессионального образования, расположенных на территории Мурманской области, не являющихся государственными областными. </t>
  </si>
  <si>
    <t>Предоставление ежемесячных денежных выплат на детей из семей участников специальной военной операции (КМ 23К050006)</t>
  </si>
  <si>
    <t>1) один из родителей или иной законный представитель ребенка (детей) из семьи участников специальной военной операции в том числе погибших (умерших), получивших увечье (ранение, травму, контузию) или заболевание, обучающимся по очной форме обучения в образовательных организациях, осуществляющих образовательную деятельность по программам высшего и среднего профессионального образования, расположенных на территории Мурманской области, проживающим в общежитии 
2) обучающийся в возрасте с 18 до 23 лет из семей участников специальной военной операции, в том числе погибших  (умерших), получивших увечье (ранение, травму, контузию) или заболевание, по очной форме обучения в образовательных организациях, осуществляющих образовательную деятельность по программам высшего и среднего профессионального образования, расположенных на территории Мурманской области, проживающим в общежитии.</t>
  </si>
  <si>
    <t>Ежемесячная денежная выплата на оплату стоимости проезда детей из семей участников специальной военной операции, обучающихся в образовательных организациях, расположенных за пределами границ муниципальных образований по месту проживания детей</t>
  </si>
  <si>
    <t>23К0510990</t>
  </si>
  <si>
    <t>1. один из родителей или иной законный представитель ребенка из семе участников специальной военной операции, в том числе погибших (умерших), получивших увечье (ранение, травму, контузию) или заболевание, обучающихся в образовательных организациях, осуществляющих образовательную деятельность по программам высшего и среднего профессионального образования на территории Мурманской области, осуществляющих проезд к месту обучения и обратно по маршрутам пригородного и междугороднего сообщения;
2. обучающийся в возрасте с 18 до 23 лет из семей участников специальной военной операции, в том числе погибших (умерших), получивших увечье (ранение, травму, контузию) или заболевание,  в образовательных организациях, осуществляющих образовательную деятельность по программам высшего и среднего профессионального образования на территории Мурманской области, осуществляющие проезд к месту обучения и обратно по маршрутам пригородного и междугороднего сообщения.</t>
  </si>
  <si>
    <t>Осуществление выплаты на оплату проезда в медицинские организации для реабилитации и обратно инвалидам из числа участников специальной военной операции</t>
  </si>
  <si>
    <t>23К0510540</t>
  </si>
  <si>
    <t>Участники СВО, проживающие на территории Мурманской области по месту жительства либо месту пребывания, в связи с понесенными расходами на проезд по направлению врача в медицинские организации, расположенные за пределами территории населенного пункта, в котором они проживают, для прохождения медицинской реабилитации</t>
  </si>
  <si>
    <t>Предоставление ежемесячных денежных выплат на детей из семей участников специальной военной операции (КМ 23К0500088)</t>
  </si>
  <si>
    <t>1. Один из родителей, отчим, мачеха или иной представитель ребенка (детей) на каждого рожденного (усыновленного, приемного) ребенка (детей), пасынков, падчериц из семей участников СВО, обучающихся в федеральных государственных общеобразовательных организациях Министерства обороны Российской Федерации, расположенных на территории Мурманской области;
2. Обучающиеся федеральных государственных общеобразовательных организаций Министерства обороны Российской Федерации, расположенных на территории Мурманской области, в возрасте с 18 до 23 лет из семей участников СВО.</t>
  </si>
  <si>
    <t>Ежегодная денежная выплата многодетным семьям ко Дню знаний на территории Мурманской области</t>
  </si>
  <si>
    <t>23К0510080</t>
  </si>
  <si>
    <t>Один из родителей (усыновителей) либо лицо, его заменяющее (опекун, приемный родитель), на каждого ребенка из многодетной семьи, обучающегося в общеобразовательной организации, расположенной на территории Мурманской области</t>
  </si>
  <si>
    <t>12 807,00
28 783,00</t>
  </si>
  <si>
    <t>21РДБ10500</t>
  </si>
  <si>
    <t>21К14R1380</t>
  </si>
  <si>
    <t>21К1410520</t>
  </si>
  <si>
    <t>626,77
1253,53</t>
  </si>
  <si>
    <t>Предоставление единовременных денежных выплат участникам Госпрограммы и членам семей участников Госпрограммы по оказанию содействия добровольному переселению в Российскую Федерацию соотечественников, проживающих за рубежом</t>
  </si>
  <si>
    <t>Ежемесячная денежная выплата при рождении второго ребенка до достижения им возраста полутора лет</t>
  </si>
  <si>
    <t>23К0510430</t>
  </si>
  <si>
    <t>Обеспечение мер социальной поддержки для лиц, награжденных знаком "Почетный донор СССР", "Почетный донор России"</t>
  </si>
  <si>
    <t>х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</si>
  <si>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</si>
  <si>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Женщины, родившие второго ребенка в семье, где среднедушевой доход каждого члена семьи не превышает одного прожиточного минимума, установленного Правительством Мурманской области, по основным социально-демографическим группам населения, имеющие место жительства на территории Мурманской области или место пребывания на территории Мурманской области (в случае отсутствия места жительства на территории Российской Федерации).</t>
  </si>
  <si>
    <r>
      <t xml:space="preserve">Вид расхода 
</t>
    </r>
    <r>
      <rPr>
        <b/>
        <sz val="12"/>
        <rFont val="Times New Roman"/>
        <family val="1"/>
        <charset val="204"/>
      </rPr>
      <t>(313 и 330)</t>
    </r>
  </si>
  <si>
    <t xml:space="preserve">Медицинские работники с высшим медицинским образованием, принимаемые на квотированные  рабочие места  в городах Заполярный, Кандалакша, Ковдор, Оленегорск
 </t>
  </si>
  <si>
    <t>беременные женщины,понесшие расходы на проезд по направлению врача в медицинские организации для прохождения лечебно-диагностических мероприятий в стационарных и амбулаторных условиях и скрининга;
родившие женщины, понесшие расходы на проезд в медицинские организации для осуществления родоразрешения</t>
  </si>
  <si>
    <t xml:space="preserve"> - члены семей погибших (умерших) ветеранов боевых действий, военнослужащих, лиц рядового и начальствующего состава органов внутренних дел, других федеральных органов исполнительной власти; - вдова (вдовец), не вступившая (не вступивший) в повторный брак;
- несовершеннолетние дети;
- дети старше 18 лет, ставшие инвалидами до достижения ими возраста 18 лет;
- дети в возрасте до 23 лет, обучающиеся в образовательных учреждениях по очной форме обучения</t>
  </si>
  <si>
    <t>23К0552200</t>
  </si>
  <si>
    <t>23К0552400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</si>
</sst>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_ ;\-#,##0\ "/>
    <numFmt numFmtId="169" formatCode="#,##0.00_ ;\-#,##0.00\ 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165" fontId="1" fillId="0" borderId="0" applyFont="0" applyFill="0" applyBorder="0" applyAlignment="0" applyProtection="0"/>
    <xf numFmtId="164" fontId="4" fillId="0" borderId="0">
      <alignment vertical="top" wrapText="1"/>
    </xf>
    <xf numFmtId="164" fontId="1" fillId="0" borderId="0">
      <alignment vertical="top" wrapText="1"/>
    </xf>
  </cellStyleXfs>
  <cellXfs count="54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7" fillId="0" borderId="0" xfId="0" applyNumberFormat="1" applyFont="1" applyFill="1" applyBorder="1" applyAlignment="1">
      <alignment horizontal="right" vertical="center" wrapText="1"/>
    </xf>
    <xf numFmtId="167" fontId="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8" fontId="0" fillId="0" borderId="0" xfId="0" applyNumberFormat="1" applyFont="1" applyFill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8" fontId="0" fillId="4" borderId="0" xfId="0" applyNumberFormat="1" applyFont="1" applyFill="1" applyAlignment="1">
      <alignment vertical="top" wrapText="1"/>
    </xf>
    <xf numFmtId="164" fontId="0" fillId="4" borderId="0" xfId="0" applyNumberFormat="1" applyFont="1" applyFill="1" applyAlignment="1">
      <alignment vertical="top" wrapText="1"/>
    </xf>
    <xf numFmtId="169" fontId="9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164" fontId="1" fillId="2" borderId="1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8" fontId="1" fillId="4" borderId="0" xfId="0" applyNumberFormat="1" applyFont="1" applyFill="1" applyAlignment="1">
      <alignment vertical="top" wrapText="1"/>
    </xf>
    <xf numFmtId="164" fontId="1" fillId="4" borderId="0" xfId="0" applyNumberFormat="1" applyFont="1" applyFill="1" applyAlignment="1">
      <alignment vertical="top" wrapText="1"/>
    </xf>
    <xf numFmtId="169" fontId="1" fillId="0" borderId="0" xfId="0" applyNumberFormat="1" applyFont="1" applyFill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colors>
    <mruColors>
      <color rgb="FFFF5050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topLeftCell="A73" zoomScale="85" zoomScaleNormal="85" zoomScaleSheetLayoutView="85" workbookViewId="0">
      <selection activeCell="J78" sqref="J78"/>
    </sheetView>
  </sheetViews>
  <sheetFormatPr defaultRowHeight="12.75" x14ac:dyDescent="0.2"/>
  <cols>
    <col min="1" max="1" width="9.33203125" style="29"/>
    <col min="2" max="2" width="86" style="35" customWidth="1"/>
    <col min="3" max="3" width="15.83203125" style="35" customWidth="1"/>
    <col min="4" max="4" width="15" style="35" customWidth="1"/>
    <col min="5" max="5" width="86.83203125" style="5" customWidth="1"/>
    <col min="6" max="6" width="14.6640625" style="35" customWidth="1"/>
    <col min="7" max="7" width="14" style="35" customWidth="1"/>
    <col min="8" max="8" width="20.1640625" style="35" customWidth="1"/>
    <col min="9" max="9" width="25.33203125" style="35" customWidth="1"/>
    <col min="10" max="10" width="21" style="29" customWidth="1"/>
    <col min="11" max="11" width="21.33203125" style="32" customWidth="1"/>
    <col min="12" max="12" width="20.6640625" style="29" customWidth="1"/>
    <col min="13" max="16384" width="9.33203125" style="29"/>
  </cols>
  <sheetData>
    <row r="1" spans="1:10" ht="29.25" customHeight="1" x14ac:dyDescent="0.2">
      <c r="A1" s="47" t="s">
        <v>10</v>
      </c>
      <c r="B1" s="47"/>
      <c r="C1" s="47"/>
      <c r="D1" s="47"/>
      <c r="E1" s="47"/>
      <c r="F1" s="47"/>
      <c r="G1" s="47"/>
      <c r="H1" s="47"/>
      <c r="I1" s="47"/>
    </row>
    <row r="2" spans="1:10" ht="15" x14ac:dyDescent="0.2">
      <c r="I2" s="40"/>
      <c r="J2" s="3" t="s">
        <v>5</v>
      </c>
    </row>
    <row r="3" spans="1:10" ht="45.75" customHeight="1" x14ac:dyDescent="0.2">
      <c r="A3" s="48" t="s">
        <v>1</v>
      </c>
      <c r="B3" s="48" t="s">
        <v>2</v>
      </c>
      <c r="C3" s="48" t="s">
        <v>3</v>
      </c>
      <c r="D3" s="48"/>
      <c r="E3" s="48" t="s">
        <v>4</v>
      </c>
      <c r="F3" s="49" t="s">
        <v>7</v>
      </c>
      <c r="G3" s="48" t="s">
        <v>8</v>
      </c>
      <c r="H3" s="46" t="s">
        <v>14</v>
      </c>
      <c r="I3" s="46" t="s">
        <v>9</v>
      </c>
      <c r="J3" s="44" t="s">
        <v>6</v>
      </c>
    </row>
    <row r="4" spans="1:10" ht="54" customHeight="1" x14ac:dyDescent="0.2">
      <c r="A4" s="44"/>
      <c r="B4" s="48"/>
      <c r="C4" s="22" t="s">
        <v>0</v>
      </c>
      <c r="D4" s="22" t="s">
        <v>207</v>
      </c>
      <c r="E4" s="48"/>
      <c r="F4" s="49"/>
      <c r="G4" s="48"/>
      <c r="H4" s="46"/>
      <c r="I4" s="46"/>
      <c r="J4" s="45"/>
    </row>
    <row r="5" spans="1:10" x14ac:dyDescent="0.2">
      <c r="A5" s="23">
        <v>1</v>
      </c>
      <c r="B5" s="24" t="s">
        <v>15</v>
      </c>
      <c r="C5" s="25" t="s">
        <v>16</v>
      </c>
      <c r="D5" s="25">
        <v>330</v>
      </c>
      <c r="E5" s="24" t="s">
        <v>17</v>
      </c>
      <c r="F5" s="14">
        <v>42</v>
      </c>
      <c r="G5" s="14">
        <v>12</v>
      </c>
      <c r="H5" s="9">
        <v>20000</v>
      </c>
      <c r="I5" s="10"/>
      <c r="J5" s="10">
        <f t="shared" ref="J5" si="0">ROUNDUP(F5*G5*H5/1000,1)</f>
        <v>10080</v>
      </c>
    </row>
    <row r="6" spans="1:10" ht="63.75" x14ac:dyDescent="0.2">
      <c r="A6" s="50">
        <v>2</v>
      </c>
      <c r="B6" s="51" t="s">
        <v>18</v>
      </c>
      <c r="C6" s="52" t="s">
        <v>19</v>
      </c>
      <c r="D6" s="52">
        <v>313</v>
      </c>
      <c r="E6" s="15" t="s">
        <v>20</v>
      </c>
      <c r="F6" s="14">
        <v>15</v>
      </c>
      <c r="G6" s="14">
        <v>1</v>
      </c>
      <c r="H6" s="16">
        <v>1000000</v>
      </c>
      <c r="I6" s="10"/>
      <c r="J6" s="53">
        <f>(F6*G6*H6/1000)+(F7*G7*H7/1000)</f>
        <v>30000</v>
      </c>
    </row>
    <row r="7" spans="1:10" ht="38.25" x14ac:dyDescent="0.2">
      <c r="A7" s="50"/>
      <c r="B7" s="51"/>
      <c r="C7" s="52"/>
      <c r="D7" s="52"/>
      <c r="E7" s="24" t="s">
        <v>21</v>
      </c>
      <c r="F7" s="14">
        <v>30</v>
      </c>
      <c r="G7" s="14">
        <v>1</v>
      </c>
      <c r="H7" s="16">
        <v>500000</v>
      </c>
      <c r="I7" s="10"/>
      <c r="J7" s="53"/>
    </row>
    <row r="8" spans="1:10" ht="25.5" x14ac:dyDescent="0.2">
      <c r="A8" s="23">
        <v>3</v>
      </c>
      <c r="B8" s="24" t="s">
        <v>22</v>
      </c>
      <c r="C8" s="25" t="s">
        <v>23</v>
      </c>
      <c r="D8" s="25">
        <v>313</v>
      </c>
      <c r="E8" s="24" t="s">
        <v>24</v>
      </c>
      <c r="F8" s="14">
        <v>37</v>
      </c>
      <c r="G8" s="14">
        <v>1</v>
      </c>
      <c r="H8" s="16">
        <v>142940.82</v>
      </c>
      <c r="I8" s="9"/>
      <c r="J8" s="10">
        <f>ROUNDUP(F8*G8*H8/1000,1)</f>
        <v>5288.9000000000005</v>
      </c>
    </row>
    <row r="9" spans="1:10" ht="25.5" customHeight="1" x14ac:dyDescent="0.2">
      <c r="A9" s="50">
        <v>4</v>
      </c>
      <c r="B9" s="52" t="s">
        <v>25</v>
      </c>
      <c r="C9" s="52" t="s">
        <v>196</v>
      </c>
      <c r="D9" s="52">
        <v>313</v>
      </c>
      <c r="E9" s="25" t="s">
        <v>26</v>
      </c>
      <c r="F9" s="8">
        <v>72</v>
      </c>
      <c r="G9" s="25">
        <v>1</v>
      </c>
      <c r="H9" s="9">
        <v>1000000</v>
      </c>
      <c r="I9" s="10"/>
      <c r="J9" s="10">
        <v>72000</v>
      </c>
    </row>
    <row r="10" spans="1:10" ht="38.25" x14ac:dyDescent="0.2">
      <c r="A10" s="50"/>
      <c r="B10" s="52"/>
      <c r="C10" s="52"/>
      <c r="D10" s="52"/>
      <c r="E10" s="25" t="s">
        <v>208</v>
      </c>
      <c r="F10" s="8">
        <v>26</v>
      </c>
      <c r="G10" s="25">
        <v>1</v>
      </c>
      <c r="H10" s="9">
        <v>1500000</v>
      </c>
      <c r="I10" s="10"/>
      <c r="J10" s="10">
        <v>39000</v>
      </c>
    </row>
    <row r="11" spans="1:10" ht="25.5" x14ac:dyDescent="0.2">
      <c r="A11" s="50"/>
      <c r="B11" s="52"/>
      <c r="C11" s="52"/>
      <c r="D11" s="52"/>
      <c r="E11" s="25" t="s">
        <v>27</v>
      </c>
      <c r="F11" s="8">
        <v>2</v>
      </c>
      <c r="G11" s="25">
        <v>1</v>
      </c>
      <c r="H11" s="9">
        <v>500000</v>
      </c>
      <c r="I11" s="10"/>
      <c r="J11" s="10">
        <v>1000</v>
      </c>
    </row>
    <row r="12" spans="1:10" ht="63.75" customHeight="1" x14ac:dyDescent="0.2">
      <c r="A12" s="50">
        <v>5</v>
      </c>
      <c r="B12" s="52" t="s">
        <v>28</v>
      </c>
      <c r="C12" s="52" t="s">
        <v>197</v>
      </c>
      <c r="D12" s="52">
        <v>313</v>
      </c>
      <c r="E12" s="25" t="s">
        <v>29</v>
      </c>
      <c r="F12" s="8">
        <v>12</v>
      </c>
      <c r="G12" s="25">
        <v>1</v>
      </c>
      <c r="H12" s="9">
        <v>2000000</v>
      </c>
      <c r="I12" s="9"/>
      <c r="J12" s="10">
        <v>24000</v>
      </c>
    </row>
    <row r="13" spans="1:10" ht="38.25" x14ac:dyDescent="0.2">
      <c r="A13" s="50"/>
      <c r="B13" s="52"/>
      <c r="C13" s="52"/>
      <c r="D13" s="52"/>
      <c r="E13" s="25" t="s">
        <v>30</v>
      </c>
      <c r="F13" s="8">
        <v>8</v>
      </c>
      <c r="G13" s="25">
        <v>1</v>
      </c>
      <c r="H13" s="9">
        <v>1000000</v>
      </c>
      <c r="I13" s="10"/>
      <c r="J13" s="10">
        <v>8000</v>
      </c>
    </row>
    <row r="14" spans="1:10" ht="76.5" x14ac:dyDescent="0.2">
      <c r="A14" s="50"/>
      <c r="B14" s="52"/>
      <c r="C14" s="52"/>
      <c r="D14" s="52"/>
      <c r="E14" s="25" t="s">
        <v>31</v>
      </c>
      <c r="F14" s="8" t="s">
        <v>32</v>
      </c>
      <c r="G14" s="8" t="s">
        <v>32</v>
      </c>
      <c r="H14" s="8">
        <v>1000000</v>
      </c>
      <c r="I14" s="8" t="s">
        <v>32</v>
      </c>
      <c r="J14" s="9" t="s">
        <v>32</v>
      </c>
    </row>
    <row r="15" spans="1:10" ht="38.25" x14ac:dyDescent="0.2">
      <c r="A15" s="50"/>
      <c r="B15" s="52"/>
      <c r="C15" s="52"/>
      <c r="D15" s="52"/>
      <c r="E15" s="25" t="s">
        <v>33</v>
      </c>
      <c r="F15" s="8" t="s">
        <v>32</v>
      </c>
      <c r="G15" s="8" t="s">
        <v>32</v>
      </c>
      <c r="H15" s="8">
        <v>500000</v>
      </c>
      <c r="I15" s="8" t="s">
        <v>32</v>
      </c>
      <c r="J15" s="9" t="s">
        <v>32</v>
      </c>
    </row>
    <row r="16" spans="1:10" ht="38.25" x14ac:dyDescent="0.2">
      <c r="A16" s="23">
        <v>6</v>
      </c>
      <c r="B16" s="24" t="s">
        <v>36</v>
      </c>
      <c r="C16" s="25" t="s">
        <v>37</v>
      </c>
      <c r="D16" s="25">
        <v>330</v>
      </c>
      <c r="E16" s="25" t="s">
        <v>38</v>
      </c>
      <c r="F16" s="8">
        <v>3</v>
      </c>
      <c r="G16" s="25">
        <v>1</v>
      </c>
      <c r="H16" s="9">
        <v>7500</v>
      </c>
      <c r="I16" s="10"/>
      <c r="J16" s="10">
        <v>22.5</v>
      </c>
    </row>
    <row r="17" spans="1:11" ht="38.25" x14ac:dyDescent="0.2">
      <c r="A17" s="23">
        <v>7</v>
      </c>
      <c r="B17" s="24" t="s">
        <v>36</v>
      </c>
      <c r="C17" s="25" t="s">
        <v>37</v>
      </c>
      <c r="D17" s="25">
        <v>330</v>
      </c>
      <c r="E17" s="25" t="s">
        <v>39</v>
      </c>
      <c r="F17" s="8">
        <v>12</v>
      </c>
      <c r="G17" s="25">
        <v>1</v>
      </c>
      <c r="H17" s="9">
        <v>7500</v>
      </c>
      <c r="I17" s="10"/>
      <c r="J17" s="10">
        <v>90</v>
      </c>
    </row>
    <row r="18" spans="1:11" ht="25.5" x14ac:dyDescent="0.2">
      <c r="A18" s="23">
        <v>8</v>
      </c>
      <c r="B18" s="24" t="s">
        <v>40</v>
      </c>
      <c r="C18" s="25" t="s">
        <v>37</v>
      </c>
      <c r="D18" s="25">
        <v>330</v>
      </c>
      <c r="E18" s="25" t="s">
        <v>41</v>
      </c>
      <c r="F18" s="8">
        <v>10</v>
      </c>
      <c r="G18" s="25">
        <v>1</v>
      </c>
      <c r="H18" s="9">
        <v>15000</v>
      </c>
      <c r="I18" s="10"/>
      <c r="J18" s="10">
        <v>150</v>
      </c>
    </row>
    <row r="19" spans="1:11" ht="38.25" x14ac:dyDescent="0.2">
      <c r="A19" s="23">
        <v>9</v>
      </c>
      <c r="B19" s="24" t="s">
        <v>36</v>
      </c>
      <c r="C19" s="25" t="s">
        <v>37</v>
      </c>
      <c r="D19" s="25">
        <v>330</v>
      </c>
      <c r="E19" s="25" t="s">
        <v>42</v>
      </c>
      <c r="F19" s="8">
        <v>23</v>
      </c>
      <c r="G19" s="25">
        <v>1</v>
      </c>
      <c r="H19" s="9">
        <v>7500</v>
      </c>
      <c r="I19" s="10"/>
      <c r="J19" s="10">
        <v>172.5</v>
      </c>
    </row>
    <row r="20" spans="1:11" ht="38.25" x14ac:dyDescent="0.2">
      <c r="A20" s="23">
        <v>10</v>
      </c>
      <c r="B20" s="24" t="s">
        <v>36</v>
      </c>
      <c r="C20" s="25" t="s">
        <v>37</v>
      </c>
      <c r="D20" s="25">
        <v>330</v>
      </c>
      <c r="E20" s="25" t="s">
        <v>43</v>
      </c>
      <c r="F20" s="8">
        <v>14</v>
      </c>
      <c r="G20" s="8">
        <v>1</v>
      </c>
      <c r="H20" s="9">
        <v>50000</v>
      </c>
      <c r="I20" s="9"/>
      <c r="J20" s="10">
        <v>700</v>
      </c>
    </row>
    <row r="21" spans="1:11" ht="38.25" x14ac:dyDescent="0.2">
      <c r="A21" s="23">
        <v>11</v>
      </c>
      <c r="B21" s="24" t="s">
        <v>36</v>
      </c>
      <c r="C21" s="25" t="s">
        <v>37</v>
      </c>
      <c r="D21" s="25">
        <v>330</v>
      </c>
      <c r="E21" s="25" t="s">
        <v>44</v>
      </c>
      <c r="F21" s="8">
        <v>3</v>
      </c>
      <c r="G21" s="25">
        <v>1</v>
      </c>
      <c r="H21" s="9">
        <v>20000</v>
      </c>
      <c r="I21" s="10"/>
      <c r="J21" s="10">
        <v>60</v>
      </c>
    </row>
    <row r="22" spans="1:11" ht="38.25" x14ac:dyDescent="0.2">
      <c r="A22" s="23">
        <v>12</v>
      </c>
      <c r="B22" s="24" t="s">
        <v>36</v>
      </c>
      <c r="C22" s="25" t="s">
        <v>37</v>
      </c>
      <c r="D22" s="25">
        <v>330</v>
      </c>
      <c r="E22" s="25" t="s">
        <v>45</v>
      </c>
      <c r="F22" s="8">
        <v>15</v>
      </c>
      <c r="G22" s="25">
        <v>1</v>
      </c>
      <c r="H22" s="9">
        <v>15000</v>
      </c>
      <c r="I22" s="10"/>
      <c r="J22" s="10">
        <v>225</v>
      </c>
    </row>
    <row r="23" spans="1:11" ht="38.25" x14ac:dyDescent="0.2">
      <c r="A23" s="23">
        <v>13</v>
      </c>
      <c r="B23" s="24" t="s">
        <v>46</v>
      </c>
      <c r="C23" s="25" t="s">
        <v>47</v>
      </c>
      <c r="D23" s="25">
        <v>330</v>
      </c>
      <c r="E23" s="25" t="s">
        <v>48</v>
      </c>
      <c r="F23" s="8">
        <v>22</v>
      </c>
      <c r="G23" s="25">
        <v>1</v>
      </c>
      <c r="H23" s="9">
        <v>10000</v>
      </c>
      <c r="I23" s="10"/>
      <c r="J23" s="10">
        <v>220</v>
      </c>
    </row>
    <row r="24" spans="1:11" ht="38.25" x14ac:dyDescent="0.2">
      <c r="A24" s="23">
        <v>14</v>
      </c>
      <c r="B24" s="24" t="s">
        <v>46</v>
      </c>
      <c r="C24" s="25" t="s">
        <v>47</v>
      </c>
      <c r="D24" s="25">
        <v>330</v>
      </c>
      <c r="E24" s="25" t="s">
        <v>49</v>
      </c>
      <c r="F24" s="8">
        <v>101</v>
      </c>
      <c r="G24" s="25">
        <v>1</v>
      </c>
      <c r="H24" s="9">
        <v>10000</v>
      </c>
      <c r="I24" s="10"/>
      <c r="J24" s="10">
        <v>1010</v>
      </c>
    </row>
    <row r="25" spans="1:11" ht="25.5" x14ac:dyDescent="0.2">
      <c r="A25" s="23">
        <v>15</v>
      </c>
      <c r="B25" s="24" t="s">
        <v>50</v>
      </c>
      <c r="C25" s="25" t="s">
        <v>51</v>
      </c>
      <c r="D25" s="25">
        <v>330</v>
      </c>
      <c r="E25" s="25" t="s">
        <v>52</v>
      </c>
      <c r="F25" s="8">
        <v>10</v>
      </c>
      <c r="G25" s="25">
        <v>1</v>
      </c>
      <c r="H25" s="9">
        <v>15000</v>
      </c>
      <c r="I25" s="10"/>
      <c r="J25" s="10">
        <v>150</v>
      </c>
    </row>
    <row r="26" spans="1:11" ht="38.25" x14ac:dyDescent="0.2">
      <c r="A26" s="17">
        <v>16</v>
      </c>
      <c r="B26" s="18" t="s">
        <v>53</v>
      </c>
      <c r="C26" s="18" t="s">
        <v>54</v>
      </c>
      <c r="D26" s="18">
        <v>330</v>
      </c>
      <c r="E26" s="18" t="s">
        <v>55</v>
      </c>
      <c r="F26" s="19">
        <v>6</v>
      </c>
      <c r="G26" s="18">
        <v>1</v>
      </c>
      <c r="H26" s="20">
        <v>100000</v>
      </c>
      <c r="I26" s="21"/>
      <c r="J26" s="10">
        <f>100000*6/1000</f>
        <v>600</v>
      </c>
    </row>
    <row r="27" spans="1:11" ht="38.25" x14ac:dyDescent="0.2">
      <c r="A27" s="17">
        <v>17</v>
      </c>
      <c r="B27" s="18" t="s">
        <v>53</v>
      </c>
      <c r="C27" s="18" t="s">
        <v>54</v>
      </c>
      <c r="D27" s="18">
        <v>330</v>
      </c>
      <c r="E27" s="18" t="s">
        <v>55</v>
      </c>
      <c r="F27" s="19">
        <v>125</v>
      </c>
      <c r="G27" s="18">
        <v>1</v>
      </c>
      <c r="H27" s="20">
        <v>37000</v>
      </c>
      <c r="I27" s="21"/>
      <c r="J27" s="10">
        <f>37000*125/1000</f>
        <v>4625</v>
      </c>
    </row>
    <row r="28" spans="1:11" ht="25.5" x14ac:dyDescent="0.2">
      <c r="A28" s="23">
        <v>18</v>
      </c>
      <c r="B28" s="25" t="s">
        <v>56</v>
      </c>
      <c r="C28" s="36" t="s">
        <v>57</v>
      </c>
      <c r="D28" s="37" t="s">
        <v>58</v>
      </c>
      <c r="E28" s="25" t="s">
        <v>59</v>
      </c>
      <c r="F28" s="8">
        <v>18</v>
      </c>
      <c r="G28" s="25">
        <v>18</v>
      </c>
      <c r="H28" s="9">
        <v>1000000</v>
      </c>
      <c r="I28" s="10">
        <v>0</v>
      </c>
      <c r="J28" s="10">
        <f>18000000/1000</f>
        <v>18000</v>
      </c>
    </row>
    <row r="29" spans="1:11" ht="38.25" x14ac:dyDescent="0.2">
      <c r="A29" s="23">
        <v>19</v>
      </c>
      <c r="B29" s="13" t="s">
        <v>200</v>
      </c>
      <c r="C29" s="11" t="s">
        <v>60</v>
      </c>
      <c r="D29" s="25">
        <v>313</v>
      </c>
      <c r="E29" s="25" t="s">
        <v>61</v>
      </c>
      <c r="F29" s="8">
        <v>120</v>
      </c>
      <c r="G29" s="25">
        <v>1</v>
      </c>
      <c r="H29" s="16">
        <v>10833.33</v>
      </c>
      <c r="I29" s="10">
        <v>0</v>
      </c>
      <c r="J29" s="9">
        <v>1300</v>
      </c>
    </row>
    <row r="30" spans="1:11" ht="25.5" x14ac:dyDescent="0.2">
      <c r="A30" s="23">
        <v>20</v>
      </c>
      <c r="B30" s="12" t="s">
        <v>62</v>
      </c>
      <c r="C30" s="30" t="s">
        <v>63</v>
      </c>
      <c r="D30" s="25">
        <v>313</v>
      </c>
      <c r="E30" s="25" t="s">
        <v>64</v>
      </c>
      <c r="F30" s="8">
        <v>110</v>
      </c>
      <c r="G30" s="25">
        <v>12</v>
      </c>
      <c r="H30" s="16">
        <v>7000</v>
      </c>
      <c r="I30" s="10">
        <v>0</v>
      </c>
      <c r="J30" s="39">
        <v>9240</v>
      </c>
    </row>
    <row r="31" spans="1:11" s="42" customFormat="1" ht="25.5" x14ac:dyDescent="0.2">
      <c r="A31" s="23">
        <v>21</v>
      </c>
      <c r="B31" s="13" t="s">
        <v>65</v>
      </c>
      <c r="C31" s="30" t="s">
        <v>66</v>
      </c>
      <c r="D31" s="25">
        <v>313</v>
      </c>
      <c r="E31" s="25" t="s">
        <v>67</v>
      </c>
      <c r="F31" s="8">
        <v>67000</v>
      </c>
      <c r="G31" s="25">
        <v>12</v>
      </c>
      <c r="H31" s="16">
        <v>1981.7</v>
      </c>
      <c r="I31" s="10">
        <f>(J31*1000)-(F31*G31*H31)</f>
        <v>23901500</v>
      </c>
      <c r="J31" s="39">
        <v>1617188.3</v>
      </c>
      <c r="K31" s="41"/>
    </row>
    <row r="32" spans="1:11" s="42" customFormat="1" ht="38.25" x14ac:dyDescent="0.2">
      <c r="A32" s="23">
        <v>22</v>
      </c>
      <c r="B32" s="13" t="s">
        <v>68</v>
      </c>
      <c r="C32" s="30" t="s">
        <v>69</v>
      </c>
      <c r="D32" s="25">
        <v>313</v>
      </c>
      <c r="E32" s="25" t="s">
        <v>70</v>
      </c>
      <c r="F32" s="8">
        <v>570</v>
      </c>
      <c r="G32" s="25">
        <v>12</v>
      </c>
      <c r="H32" s="16">
        <v>3835.56</v>
      </c>
      <c r="I32" s="10">
        <v>0</v>
      </c>
      <c r="J32" s="39">
        <v>26235.3</v>
      </c>
      <c r="K32" s="41"/>
    </row>
    <row r="33" spans="1:11" s="42" customFormat="1" ht="38.25" x14ac:dyDescent="0.2">
      <c r="A33" s="23">
        <v>23</v>
      </c>
      <c r="B33" s="13" t="s">
        <v>71</v>
      </c>
      <c r="C33" s="30" t="s">
        <v>72</v>
      </c>
      <c r="D33" s="25">
        <v>313</v>
      </c>
      <c r="E33" s="25" t="s">
        <v>73</v>
      </c>
      <c r="F33" s="8">
        <v>170</v>
      </c>
      <c r="G33" s="25">
        <v>12</v>
      </c>
      <c r="H33" s="16">
        <v>1582.5</v>
      </c>
      <c r="I33" s="10">
        <v>0</v>
      </c>
      <c r="J33" s="39">
        <v>3228.3</v>
      </c>
      <c r="K33" s="41"/>
    </row>
    <row r="34" spans="1:11" s="42" customFormat="1" ht="25.5" x14ac:dyDescent="0.2">
      <c r="A34" s="23">
        <v>24</v>
      </c>
      <c r="B34" s="13" t="s">
        <v>74</v>
      </c>
      <c r="C34" s="30" t="s">
        <v>75</v>
      </c>
      <c r="D34" s="25">
        <v>313</v>
      </c>
      <c r="E34" s="25" t="s">
        <v>76</v>
      </c>
      <c r="F34" s="8">
        <v>1</v>
      </c>
      <c r="G34" s="25">
        <v>12</v>
      </c>
      <c r="H34" s="16">
        <v>1582.5</v>
      </c>
      <c r="I34" s="10">
        <v>0</v>
      </c>
      <c r="J34" s="39">
        <v>19</v>
      </c>
      <c r="K34" s="41"/>
    </row>
    <row r="35" spans="1:11" x14ac:dyDescent="0.2">
      <c r="A35" s="23">
        <v>25</v>
      </c>
      <c r="B35" s="13" t="s">
        <v>77</v>
      </c>
      <c r="C35" s="30" t="s">
        <v>78</v>
      </c>
      <c r="D35" s="25">
        <v>313</v>
      </c>
      <c r="E35" s="25" t="s">
        <v>67</v>
      </c>
      <c r="F35" s="8">
        <v>64000</v>
      </c>
      <c r="G35" s="25">
        <v>12</v>
      </c>
      <c r="H35" s="16">
        <v>1193.6099999999999</v>
      </c>
      <c r="I35" s="10">
        <f>(J35*1000)-(F35*G35*H35)</f>
        <v>3205320.0000001192</v>
      </c>
      <c r="J35" s="39">
        <v>919897.8</v>
      </c>
    </row>
    <row r="36" spans="1:11" x14ac:dyDescent="0.2">
      <c r="A36" s="23">
        <v>26</v>
      </c>
      <c r="B36" s="13" t="s">
        <v>79</v>
      </c>
      <c r="C36" s="30" t="s">
        <v>80</v>
      </c>
      <c r="D36" s="25">
        <v>313</v>
      </c>
      <c r="E36" s="25" t="s">
        <v>76</v>
      </c>
      <c r="F36" s="8">
        <v>4</v>
      </c>
      <c r="G36" s="25">
        <v>12</v>
      </c>
      <c r="H36" s="16">
        <v>1130.75</v>
      </c>
      <c r="I36" s="10">
        <v>0</v>
      </c>
      <c r="J36" s="39">
        <v>54.3</v>
      </c>
    </row>
    <row r="37" spans="1:11" ht="25.5" x14ac:dyDescent="0.2">
      <c r="A37" s="23">
        <v>27</v>
      </c>
      <c r="B37" s="13" t="s">
        <v>81</v>
      </c>
      <c r="C37" s="30" t="s">
        <v>82</v>
      </c>
      <c r="D37" s="25">
        <v>313</v>
      </c>
      <c r="E37" s="25" t="s">
        <v>70</v>
      </c>
      <c r="F37" s="8">
        <v>520</v>
      </c>
      <c r="G37" s="25">
        <v>12</v>
      </c>
      <c r="H37" s="16">
        <v>1268.98</v>
      </c>
      <c r="I37" s="10">
        <v>0</v>
      </c>
      <c r="J37" s="39">
        <v>7918.4</v>
      </c>
    </row>
    <row r="38" spans="1:11" ht="25.5" x14ac:dyDescent="0.2">
      <c r="A38" s="23">
        <v>28</v>
      </c>
      <c r="B38" s="13" t="s">
        <v>83</v>
      </c>
      <c r="C38" s="30" t="s">
        <v>84</v>
      </c>
      <c r="D38" s="25">
        <v>313</v>
      </c>
      <c r="E38" s="25" t="s">
        <v>85</v>
      </c>
      <c r="F38" s="8">
        <v>75500</v>
      </c>
      <c r="G38" s="25">
        <v>12</v>
      </c>
      <c r="H38" s="16">
        <v>251.28</v>
      </c>
      <c r="I38" s="10">
        <f>(J38*1000)-(F38*G38*H38)</f>
        <v>4548820</v>
      </c>
      <c r="J38" s="39">
        <v>232208.5</v>
      </c>
    </row>
    <row r="39" spans="1:11" ht="25.5" x14ac:dyDescent="0.2">
      <c r="A39" s="23">
        <v>29</v>
      </c>
      <c r="B39" s="13" t="s">
        <v>86</v>
      </c>
      <c r="C39" s="30" t="s">
        <v>87</v>
      </c>
      <c r="D39" s="25">
        <v>313</v>
      </c>
      <c r="E39" s="25" t="s">
        <v>88</v>
      </c>
      <c r="F39" s="8">
        <v>960</v>
      </c>
      <c r="G39" s="25">
        <v>1</v>
      </c>
      <c r="H39" s="16" t="s">
        <v>89</v>
      </c>
      <c r="I39" s="10">
        <v>0</v>
      </c>
      <c r="J39" s="39">
        <v>10460</v>
      </c>
    </row>
    <row r="40" spans="1:11" ht="102" x14ac:dyDescent="0.2">
      <c r="A40" s="23">
        <v>30</v>
      </c>
      <c r="B40" s="13" t="s">
        <v>90</v>
      </c>
      <c r="C40" s="30" t="s">
        <v>91</v>
      </c>
      <c r="D40" s="25">
        <v>313</v>
      </c>
      <c r="E40" s="25" t="s">
        <v>210</v>
      </c>
      <c r="F40" s="8">
        <v>2400</v>
      </c>
      <c r="G40" s="25">
        <v>1</v>
      </c>
      <c r="H40" s="16">
        <v>600</v>
      </c>
      <c r="I40" s="10">
        <v>0</v>
      </c>
      <c r="J40" s="39">
        <v>1440</v>
      </c>
    </row>
    <row r="41" spans="1:11" ht="63.75" x14ac:dyDescent="0.2">
      <c r="A41" s="23">
        <v>31</v>
      </c>
      <c r="B41" s="13" t="s">
        <v>93</v>
      </c>
      <c r="C41" s="30" t="s">
        <v>94</v>
      </c>
      <c r="D41" s="25">
        <v>313</v>
      </c>
      <c r="E41" s="25" t="s">
        <v>95</v>
      </c>
      <c r="F41" s="8">
        <v>660</v>
      </c>
      <c r="G41" s="25">
        <v>1</v>
      </c>
      <c r="H41" s="16">
        <v>15000</v>
      </c>
      <c r="I41" s="10">
        <v>0</v>
      </c>
      <c r="J41" s="39">
        <v>9900</v>
      </c>
    </row>
    <row r="42" spans="1:11" ht="51" x14ac:dyDescent="0.2">
      <c r="A42" s="23">
        <v>32</v>
      </c>
      <c r="B42" s="13" t="s">
        <v>96</v>
      </c>
      <c r="C42" s="30" t="s">
        <v>97</v>
      </c>
      <c r="D42" s="25">
        <v>313</v>
      </c>
      <c r="E42" s="25" t="s">
        <v>98</v>
      </c>
      <c r="F42" s="8">
        <v>25</v>
      </c>
      <c r="G42" s="25">
        <v>1</v>
      </c>
      <c r="H42" s="16">
        <v>50000</v>
      </c>
      <c r="I42" s="10">
        <v>0</v>
      </c>
      <c r="J42" s="39">
        <v>1250</v>
      </c>
    </row>
    <row r="43" spans="1:11" ht="25.5" x14ac:dyDescent="0.2">
      <c r="A43" s="23">
        <v>33</v>
      </c>
      <c r="B43" s="13" t="s">
        <v>99</v>
      </c>
      <c r="C43" s="30" t="s">
        <v>100</v>
      </c>
      <c r="D43" s="25">
        <v>313</v>
      </c>
      <c r="E43" s="25" t="s">
        <v>101</v>
      </c>
      <c r="F43" s="8">
        <v>18100</v>
      </c>
      <c r="G43" s="25">
        <v>1</v>
      </c>
      <c r="H43" s="16">
        <v>1000</v>
      </c>
      <c r="I43" s="10">
        <v>0</v>
      </c>
      <c r="J43" s="39">
        <v>18100</v>
      </c>
    </row>
    <row r="44" spans="1:11" ht="127.5" x14ac:dyDescent="0.2">
      <c r="A44" s="23">
        <v>34</v>
      </c>
      <c r="B44" s="13" t="s">
        <v>102</v>
      </c>
      <c r="C44" s="30" t="s">
        <v>103</v>
      </c>
      <c r="D44" s="25">
        <v>313</v>
      </c>
      <c r="E44" s="25" t="s">
        <v>104</v>
      </c>
      <c r="F44" s="8">
        <v>14</v>
      </c>
      <c r="G44" s="25">
        <v>1</v>
      </c>
      <c r="H44" s="16">
        <v>5000000</v>
      </c>
      <c r="I44" s="10">
        <v>0</v>
      </c>
      <c r="J44" s="39">
        <v>70000</v>
      </c>
    </row>
    <row r="45" spans="1:11" x14ac:dyDescent="0.2">
      <c r="A45" s="23">
        <v>35</v>
      </c>
      <c r="B45" s="13" t="s">
        <v>105</v>
      </c>
      <c r="C45" s="30" t="s">
        <v>106</v>
      </c>
      <c r="D45" s="25">
        <v>313</v>
      </c>
      <c r="E45" s="25" t="s">
        <v>107</v>
      </c>
      <c r="F45" s="8">
        <v>31500</v>
      </c>
      <c r="G45" s="25">
        <v>1</v>
      </c>
      <c r="H45" s="16">
        <v>3197.45</v>
      </c>
      <c r="I45" s="10">
        <v>0</v>
      </c>
      <c r="J45" s="39">
        <v>100719.9</v>
      </c>
    </row>
    <row r="46" spans="1:11" ht="25.5" x14ac:dyDescent="0.2">
      <c r="A46" s="23">
        <v>36</v>
      </c>
      <c r="B46" s="13" t="s">
        <v>108</v>
      </c>
      <c r="C46" s="30" t="s">
        <v>109</v>
      </c>
      <c r="D46" s="25">
        <v>313</v>
      </c>
      <c r="E46" s="25" t="s">
        <v>110</v>
      </c>
      <c r="F46" s="8">
        <v>900</v>
      </c>
      <c r="G46" s="25">
        <v>1</v>
      </c>
      <c r="H46" s="16">
        <v>12573.7</v>
      </c>
      <c r="I46" s="10">
        <v>0</v>
      </c>
      <c r="J46" s="39">
        <v>11316.4</v>
      </c>
    </row>
    <row r="47" spans="1:11" ht="25.5" x14ac:dyDescent="0.2">
      <c r="A47" s="23">
        <v>37</v>
      </c>
      <c r="B47" s="13" t="s">
        <v>111</v>
      </c>
      <c r="C47" s="30" t="s">
        <v>112</v>
      </c>
      <c r="D47" s="25">
        <v>313</v>
      </c>
      <c r="E47" s="25" t="s">
        <v>107</v>
      </c>
      <c r="F47" s="8">
        <v>500</v>
      </c>
      <c r="G47" s="25">
        <v>1</v>
      </c>
      <c r="H47" s="16">
        <v>17208.68</v>
      </c>
      <c r="I47" s="10">
        <v>0</v>
      </c>
      <c r="J47" s="39">
        <v>8604.4</v>
      </c>
    </row>
    <row r="48" spans="1:11" ht="51" x14ac:dyDescent="0.2">
      <c r="A48" s="23">
        <v>38</v>
      </c>
      <c r="B48" s="12" t="s">
        <v>113</v>
      </c>
      <c r="C48" s="25" t="s">
        <v>114</v>
      </c>
      <c r="D48" s="25">
        <v>313</v>
      </c>
      <c r="E48" s="25" t="s">
        <v>115</v>
      </c>
      <c r="F48" s="8">
        <v>38</v>
      </c>
      <c r="G48" s="25">
        <v>12</v>
      </c>
      <c r="H48" s="9">
        <v>10917.5</v>
      </c>
      <c r="I48" s="10">
        <v>0</v>
      </c>
      <c r="J48" s="39">
        <v>4978.3999999999996</v>
      </c>
    </row>
    <row r="49" spans="1:11" ht="51" x14ac:dyDescent="0.2">
      <c r="A49" s="23">
        <v>39</v>
      </c>
      <c r="B49" s="13" t="s">
        <v>116</v>
      </c>
      <c r="C49" s="30" t="s">
        <v>117</v>
      </c>
      <c r="D49" s="25">
        <v>313</v>
      </c>
      <c r="E49" s="25" t="s">
        <v>118</v>
      </c>
      <c r="F49" s="8">
        <v>17000</v>
      </c>
      <c r="G49" s="25">
        <v>12</v>
      </c>
      <c r="H49" s="16">
        <v>448.72</v>
      </c>
      <c r="I49" s="10">
        <v>0</v>
      </c>
      <c r="J49" s="39">
        <v>91538.9</v>
      </c>
    </row>
    <row r="50" spans="1:11" ht="51" x14ac:dyDescent="0.2">
      <c r="A50" s="23">
        <v>40</v>
      </c>
      <c r="B50" s="13" t="s">
        <v>119</v>
      </c>
      <c r="C50" s="30" t="s">
        <v>120</v>
      </c>
      <c r="D50" s="25">
        <v>313</v>
      </c>
      <c r="E50" s="25" t="s">
        <v>118</v>
      </c>
      <c r="F50" s="8">
        <v>1</v>
      </c>
      <c r="G50" s="25">
        <v>12</v>
      </c>
      <c r="H50" s="16">
        <v>125</v>
      </c>
      <c r="I50" s="10">
        <v>0</v>
      </c>
      <c r="J50" s="39">
        <v>1.5</v>
      </c>
    </row>
    <row r="51" spans="1:11" s="42" customFormat="1" ht="38.25" x14ac:dyDescent="0.2">
      <c r="A51" s="23">
        <v>41</v>
      </c>
      <c r="B51" s="13" t="s">
        <v>121</v>
      </c>
      <c r="C51" s="30" t="s">
        <v>122</v>
      </c>
      <c r="D51" s="25">
        <v>313</v>
      </c>
      <c r="E51" s="25" t="s">
        <v>101</v>
      </c>
      <c r="F51" s="8">
        <v>2500</v>
      </c>
      <c r="G51" s="25">
        <v>12</v>
      </c>
      <c r="H51" s="16">
        <v>1711.63</v>
      </c>
      <c r="I51" s="10">
        <v>0</v>
      </c>
      <c r="J51" s="39">
        <v>51349</v>
      </c>
      <c r="K51" s="41"/>
    </row>
    <row r="52" spans="1:11" ht="178.5" x14ac:dyDescent="0.2">
      <c r="A52" s="23">
        <v>42</v>
      </c>
      <c r="B52" s="13" t="s">
        <v>123</v>
      </c>
      <c r="C52" s="30" t="s">
        <v>124</v>
      </c>
      <c r="D52" s="25">
        <v>313</v>
      </c>
      <c r="E52" s="25" t="s">
        <v>125</v>
      </c>
      <c r="F52" s="8">
        <v>2770</v>
      </c>
      <c r="G52" s="25">
        <v>1</v>
      </c>
      <c r="H52" s="16" t="s">
        <v>126</v>
      </c>
      <c r="I52" s="10">
        <v>0</v>
      </c>
      <c r="J52" s="39">
        <v>740194.4</v>
      </c>
    </row>
    <row r="53" spans="1:11" ht="25.5" x14ac:dyDescent="0.2">
      <c r="A53" s="23">
        <v>43</v>
      </c>
      <c r="B53" s="13" t="s">
        <v>127</v>
      </c>
      <c r="C53" s="30" t="s">
        <v>128</v>
      </c>
      <c r="D53" s="25">
        <v>313</v>
      </c>
      <c r="E53" s="25" t="s">
        <v>129</v>
      </c>
      <c r="F53" s="8">
        <v>664</v>
      </c>
      <c r="G53" s="25">
        <v>12</v>
      </c>
      <c r="H53" s="16">
        <v>23681</v>
      </c>
      <c r="I53" s="10">
        <v>0</v>
      </c>
      <c r="J53" s="9">
        <v>196236</v>
      </c>
    </row>
    <row r="54" spans="1:11" ht="38.25" x14ac:dyDescent="0.2">
      <c r="A54" s="23">
        <v>44</v>
      </c>
      <c r="B54" s="13" t="s">
        <v>130</v>
      </c>
      <c r="C54" s="30" t="s">
        <v>124</v>
      </c>
      <c r="D54" s="25">
        <v>313</v>
      </c>
      <c r="E54" s="25" t="s">
        <v>131</v>
      </c>
      <c r="F54" s="8">
        <v>1296</v>
      </c>
      <c r="G54" s="25">
        <v>1</v>
      </c>
      <c r="H54" s="16" t="s">
        <v>132</v>
      </c>
      <c r="I54" s="10">
        <v>0</v>
      </c>
      <c r="J54" s="39">
        <v>80000</v>
      </c>
    </row>
    <row r="55" spans="1:11" ht="25.5" x14ac:dyDescent="0.2">
      <c r="A55" s="23">
        <v>45</v>
      </c>
      <c r="B55" s="13" t="s">
        <v>133</v>
      </c>
      <c r="C55" s="30" t="s">
        <v>134</v>
      </c>
      <c r="D55" s="25">
        <v>313</v>
      </c>
      <c r="E55" s="25" t="s">
        <v>135</v>
      </c>
      <c r="F55" s="8">
        <v>3150</v>
      </c>
      <c r="G55" s="25">
        <v>12</v>
      </c>
      <c r="H55" s="16">
        <v>18471</v>
      </c>
      <c r="I55" s="10">
        <v>0</v>
      </c>
      <c r="J55" s="39">
        <v>698203.8</v>
      </c>
    </row>
    <row r="56" spans="1:11" ht="25.5" x14ac:dyDescent="0.2">
      <c r="A56" s="23">
        <v>46</v>
      </c>
      <c r="B56" s="13" t="s">
        <v>136</v>
      </c>
      <c r="C56" s="30" t="s">
        <v>137</v>
      </c>
      <c r="D56" s="25">
        <v>313</v>
      </c>
      <c r="E56" s="25" t="s">
        <v>138</v>
      </c>
      <c r="F56" s="8">
        <v>1300</v>
      </c>
      <c r="G56" s="25">
        <v>12</v>
      </c>
      <c r="H56" s="16" t="s">
        <v>199</v>
      </c>
      <c r="I56" s="10">
        <v>0</v>
      </c>
      <c r="J56" s="39">
        <v>11482.7</v>
      </c>
    </row>
    <row r="57" spans="1:11" ht="25.5" customHeight="1" x14ac:dyDescent="0.2">
      <c r="A57" s="23">
        <v>47</v>
      </c>
      <c r="B57" s="13" t="s">
        <v>139</v>
      </c>
      <c r="C57" s="30" t="s">
        <v>140</v>
      </c>
      <c r="D57" s="25">
        <v>313</v>
      </c>
      <c r="E57" s="25" t="s">
        <v>141</v>
      </c>
      <c r="F57" s="8">
        <v>1700</v>
      </c>
      <c r="G57" s="25">
        <v>1</v>
      </c>
      <c r="H57" s="16">
        <v>149373.16</v>
      </c>
      <c r="I57" s="10">
        <v>0</v>
      </c>
      <c r="J57" s="39">
        <v>253934.4</v>
      </c>
    </row>
    <row r="58" spans="1:11" ht="51" x14ac:dyDescent="0.2">
      <c r="A58" s="23">
        <v>48</v>
      </c>
      <c r="B58" s="13" t="s">
        <v>142</v>
      </c>
      <c r="C58" s="30" t="s">
        <v>143</v>
      </c>
      <c r="D58" s="25">
        <v>313</v>
      </c>
      <c r="E58" s="25" t="s">
        <v>144</v>
      </c>
      <c r="F58" s="8">
        <v>2130</v>
      </c>
      <c r="G58" s="25">
        <v>1</v>
      </c>
      <c r="H58" s="16">
        <v>5224.55</v>
      </c>
      <c r="I58" s="10">
        <v>0</v>
      </c>
      <c r="J58" s="39">
        <v>11128.3</v>
      </c>
    </row>
    <row r="59" spans="1:11" ht="25.5" x14ac:dyDescent="0.2">
      <c r="A59" s="23">
        <v>49</v>
      </c>
      <c r="B59" s="13" t="s">
        <v>145</v>
      </c>
      <c r="C59" s="30" t="s">
        <v>146</v>
      </c>
      <c r="D59" s="25">
        <v>313</v>
      </c>
      <c r="E59" s="25" t="s">
        <v>147</v>
      </c>
      <c r="F59" s="8">
        <v>160</v>
      </c>
      <c r="G59" s="25">
        <v>1</v>
      </c>
      <c r="H59" s="16">
        <v>17099.25</v>
      </c>
      <c r="I59" s="10">
        <v>0</v>
      </c>
      <c r="J59" s="39">
        <v>2735.9</v>
      </c>
    </row>
    <row r="60" spans="1:11" ht="38.25" x14ac:dyDescent="0.2">
      <c r="A60" s="23">
        <v>50</v>
      </c>
      <c r="B60" s="13" t="s">
        <v>148</v>
      </c>
      <c r="C60" s="30" t="s">
        <v>149</v>
      </c>
      <c r="D60" s="25">
        <v>313</v>
      </c>
      <c r="E60" s="25" t="s">
        <v>150</v>
      </c>
      <c r="F60" s="8">
        <v>350</v>
      </c>
      <c r="G60" s="25">
        <v>1</v>
      </c>
      <c r="H60" s="16">
        <v>5000</v>
      </c>
      <c r="I60" s="10">
        <v>0</v>
      </c>
      <c r="J60" s="39">
        <v>1750</v>
      </c>
    </row>
    <row r="61" spans="1:11" ht="25.5" x14ac:dyDescent="0.2">
      <c r="A61" s="23">
        <v>51</v>
      </c>
      <c r="B61" s="13" t="s">
        <v>151</v>
      </c>
      <c r="C61" s="30" t="s">
        <v>152</v>
      </c>
      <c r="D61" s="25">
        <v>313</v>
      </c>
      <c r="E61" s="25" t="s">
        <v>153</v>
      </c>
      <c r="F61" s="8">
        <v>4</v>
      </c>
      <c r="G61" s="25">
        <v>1</v>
      </c>
      <c r="H61" s="16">
        <v>5000000</v>
      </c>
      <c r="I61" s="10">
        <v>0</v>
      </c>
      <c r="J61" s="39">
        <v>20000</v>
      </c>
    </row>
    <row r="62" spans="1:11" ht="63.75" x14ac:dyDescent="0.2">
      <c r="A62" s="23">
        <v>52</v>
      </c>
      <c r="B62" s="13" t="s">
        <v>154</v>
      </c>
      <c r="C62" s="30" t="s">
        <v>155</v>
      </c>
      <c r="D62" s="25">
        <v>313</v>
      </c>
      <c r="E62" s="25" t="s">
        <v>156</v>
      </c>
      <c r="F62" s="8" t="s">
        <v>157</v>
      </c>
      <c r="G62" s="38" t="s">
        <v>158</v>
      </c>
      <c r="H62" s="16" t="s">
        <v>159</v>
      </c>
      <c r="I62" s="10">
        <v>0</v>
      </c>
      <c r="J62" s="39">
        <v>5273.2</v>
      </c>
    </row>
    <row r="63" spans="1:11" ht="25.5" x14ac:dyDescent="0.2">
      <c r="A63" s="23">
        <v>53</v>
      </c>
      <c r="B63" s="13" t="s">
        <v>160</v>
      </c>
      <c r="C63" s="30" t="s">
        <v>161</v>
      </c>
      <c r="D63" s="25">
        <v>313</v>
      </c>
      <c r="E63" s="25" t="s">
        <v>162</v>
      </c>
      <c r="F63" s="8" t="s">
        <v>163</v>
      </c>
      <c r="G63" s="25">
        <v>12</v>
      </c>
      <c r="H63" s="16" t="s">
        <v>164</v>
      </c>
      <c r="I63" s="10">
        <v>0</v>
      </c>
      <c r="J63" s="39">
        <v>27720</v>
      </c>
    </row>
    <row r="64" spans="1:11" ht="38.25" x14ac:dyDescent="0.2">
      <c r="A64" s="23">
        <v>54</v>
      </c>
      <c r="B64" s="13" t="s">
        <v>165</v>
      </c>
      <c r="C64" s="30" t="s">
        <v>166</v>
      </c>
      <c r="D64" s="25">
        <v>313</v>
      </c>
      <c r="E64" s="25" t="s">
        <v>167</v>
      </c>
      <c r="F64" s="8">
        <v>1</v>
      </c>
      <c r="G64" s="25">
        <v>1</v>
      </c>
      <c r="H64" s="16">
        <v>1000000</v>
      </c>
      <c r="I64" s="10">
        <v>0</v>
      </c>
      <c r="J64" s="39">
        <v>1000</v>
      </c>
    </row>
    <row r="65" spans="1:12" ht="75" customHeight="1" x14ac:dyDescent="0.2">
      <c r="A65" s="23">
        <v>55</v>
      </c>
      <c r="B65" s="13" t="s">
        <v>168</v>
      </c>
      <c r="C65" s="30" t="s">
        <v>169</v>
      </c>
      <c r="D65" s="25">
        <v>313</v>
      </c>
      <c r="E65" s="25" t="s">
        <v>209</v>
      </c>
      <c r="F65" s="8">
        <v>4500</v>
      </c>
      <c r="G65" s="25">
        <v>1</v>
      </c>
      <c r="H65" s="16">
        <v>4000</v>
      </c>
      <c r="I65" s="10">
        <v>0</v>
      </c>
      <c r="J65" s="39">
        <v>18000</v>
      </c>
    </row>
    <row r="66" spans="1:12" ht="127.5" x14ac:dyDescent="0.2">
      <c r="A66" s="23">
        <v>56</v>
      </c>
      <c r="B66" s="13" t="s">
        <v>171</v>
      </c>
      <c r="C66" s="30" t="s">
        <v>172</v>
      </c>
      <c r="D66" s="25">
        <v>313</v>
      </c>
      <c r="E66" s="25" t="s">
        <v>173</v>
      </c>
      <c r="F66" s="8" t="s">
        <v>174</v>
      </c>
      <c r="G66" s="25">
        <v>1</v>
      </c>
      <c r="H66" s="16" t="s">
        <v>175</v>
      </c>
      <c r="I66" s="10">
        <v>0</v>
      </c>
      <c r="J66" s="39">
        <v>300</v>
      </c>
    </row>
    <row r="67" spans="1:12" ht="102" x14ac:dyDescent="0.2">
      <c r="A67" s="23">
        <v>57</v>
      </c>
      <c r="B67" s="13" t="s">
        <v>176</v>
      </c>
      <c r="C67" s="30" t="s">
        <v>177</v>
      </c>
      <c r="D67" s="25">
        <v>313</v>
      </c>
      <c r="E67" s="25" t="s">
        <v>178</v>
      </c>
      <c r="F67" s="8">
        <v>60</v>
      </c>
      <c r="G67" s="25">
        <v>1</v>
      </c>
      <c r="H67" s="16">
        <v>4000</v>
      </c>
      <c r="I67" s="10">
        <v>0</v>
      </c>
      <c r="J67" s="39">
        <v>240</v>
      </c>
    </row>
    <row r="68" spans="1:12" ht="165.75" x14ac:dyDescent="0.2">
      <c r="A68" s="23">
        <v>58</v>
      </c>
      <c r="B68" s="13" t="s">
        <v>179</v>
      </c>
      <c r="C68" s="30" t="s">
        <v>180</v>
      </c>
      <c r="D68" s="25">
        <v>313</v>
      </c>
      <c r="E68" s="25" t="s">
        <v>181</v>
      </c>
      <c r="F68" s="8">
        <v>16</v>
      </c>
      <c r="G68" s="25">
        <v>10</v>
      </c>
      <c r="H68" s="16">
        <v>5000</v>
      </c>
      <c r="I68" s="10">
        <v>0</v>
      </c>
      <c r="J68" s="39">
        <v>800</v>
      </c>
    </row>
    <row r="69" spans="1:12" ht="165.75" x14ac:dyDescent="0.2">
      <c r="A69" s="23">
        <v>59</v>
      </c>
      <c r="B69" s="13" t="s">
        <v>182</v>
      </c>
      <c r="C69" s="30" t="s">
        <v>180</v>
      </c>
      <c r="D69" s="25">
        <v>313</v>
      </c>
      <c r="E69" s="25" t="s">
        <v>183</v>
      </c>
      <c r="F69" s="8">
        <v>42</v>
      </c>
      <c r="G69" s="25">
        <v>12</v>
      </c>
      <c r="H69" s="16">
        <v>1000</v>
      </c>
      <c r="I69" s="10">
        <v>0</v>
      </c>
      <c r="J69" s="39">
        <v>504</v>
      </c>
    </row>
    <row r="70" spans="1:12" ht="165.75" x14ac:dyDescent="0.2">
      <c r="A70" s="23">
        <v>60</v>
      </c>
      <c r="B70" s="13" t="s">
        <v>184</v>
      </c>
      <c r="C70" s="30" t="s">
        <v>185</v>
      </c>
      <c r="D70" s="25">
        <v>313</v>
      </c>
      <c r="E70" s="25" t="s">
        <v>186</v>
      </c>
      <c r="F70" s="8">
        <v>100</v>
      </c>
      <c r="G70" s="25">
        <v>10</v>
      </c>
      <c r="H70" s="16">
        <v>2000</v>
      </c>
      <c r="I70" s="10">
        <v>0</v>
      </c>
      <c r="J70" s="39">
        <v>2000</v>
      </c>
    </row>
    <row r="71" spans="1:12" ht="63.75" x14ac:dyDescent="0.2">
      <c r="A71" s="25">
        <v>61</v>
      </c>
      <c r="B71" s="12" t="s">
        <v>187</v>
      </c>
      <c r="C71" s="25" t="s">
        <v>188</v>
      </c>
      <c r="D71" s="25">
        <v>313</v>
      </c>
      <c r="E71" s="25" t="s">
        <v>189</v>
      </c>
      <c r="F71" s="8">
        <v>6</v>
      </c>
      <c r="G71" s="25">
        <v>1</v>
      </c>
      <c r="H71" s="16">
        <v>8500</v>
      </c>
      <c r="I71" s="10">
        <v>0</v>
      </c>
      <c r="J71" s="9">
        <v>50</v>
      </c>
    </row>
    <row r="72" spans="1:12" ht="102" x14ac:dyDescent="0.2">
      <c r="A72" s="25">
        <v>62</v>
      </c>
      <c r="B72" s="12" t="s">
        <v>190</v>
      </c>
      <c r="C72" s="25" t="s">
        <v>180</v>
      </c>
      <c r="D72" s="25">
        <v>313</v>
      </c>
      <c r="E72" s="24" t="s">
        <v>191</v>
      </c>
      <c r="F72" s="8">
        <v>12</v>
      </c>
      <c r="G72" s="25">
        <v>10</v>
      </c>
      <c r="H72" s="16">
        <v>8500</v>
      </c>
      <c r="I72" s="10">
        <v>0</v>
      </c>
      <c r="J72" s="9">
        <v>1020</v>
      </c>
    </row>
    <row r="73" spans="1:12" ht="51" x14ac:dyDescent="0.2">
      <c r="A73" s="25">
        <v>63</v>
      </c>
      <c r="B73" s="12" t="s">
        <v>192</v>
      </c>
      <c r="C73" s="25" t="s">
        <v>193</v>
      </c>
      <c r="D73" s="25">
        <v>313</v>
      </c>
      <c r="E73" s="25" t="s">
        <v>194</v>
      </c>
      <c r="F73" s="8">
        <v>17421</v>
      </c>
      <c r="G73" s="25">
        <v>1</v>
      </c>
      <c r="H73" s="16">
        <v>5300</v>
      </c>
      <c r="I73" s="10">
        <v>0</v>
      </c>
      <c r="J73" s="9">
        <v>92331.3</v>
      </c>
    </row>
    <row r="74" spans="1:12" ht="87.75" customHeight="1" x14ac:dyDescent="0.2">
      <c r="A74" s="25">
        <v>64</v>
      </c>
      <c r="B74" s="12" t="s">
        <v>201</v>
      </c>
      <c r="C74" s="25" t="s">
        <v>202</v>
      </c>
      <c r="D74" s="25">
        <v>313</v>
      </c>
      <c r="E74" s="25" t="s">
        <v>206</v>
      </c>
      <c r="F74" s="8">
        <v>156</v>
      </c>
      <c r="G74" s="25">
        <v>12</v>
      </c>
      <c r="H74" s="16">
        <v>18471</v>
      </c>
      <c r="I74" s="10">
        <v>0</v>
      </c>
      <c r="J74" s="9">
        <v>18729.599999999999</v>
      </c>
      <c r="L74" s="28"/>
    </row>
    <row r="75" spans="1:12" ht="25.5" x14ac:dyDescent="0.2">
      <c r="A75" s="25">
        <v>65</v>
      </c>
      <c r="B75" s="25" t="s">
        <v>203</v>
      </c>
      <c r="C75" s="25" t="s">
        <v>211</v>
      </c>
      <c r="D75" s="25">
        <v>313</v>
      </c>
      <c r="E75" s="31" t="s">
        <v>204</v>
      </c>
      <c r="F75" s="8" t="s">
        <v>204</v>
      </c>
      <c r="G75" s="25" t="s">
        <v>204</v>
      </c>
      <c r="H75" s="16" t="s">
        <v>204</v>
      </c>
      <c r="I75" s="10" t="s">
        <v>204</v>
      </c>
      <c r="J75" s="9">
        <v>80265.2</v>
      </c>
    </row>
    <row r="76" spans="1:12" ht="25.5" x14ac:dyDescent="0.2">
      <c r="A76" s="25">
        <v>66</v>
      </c>
      <c r="B76" s="25" t="s">
        <v>205</v>
      </c>
      <c r="C76" s="25" t="s">
        <v>212</v>
      </c>
      <c r="D76" s="25">
        <v>313</v>
      </c>
      <c r="E76" s="33" t="s">
        <v>204</v>
      </c>
      <c r="F76" s="8" t="s">
        <v>204</v>
      </c>
      <c r="G76" s="25" t="s">
        <v>204</v>
      </c>
      <c r="H76" s="16" t="s">
        <v>204</v>
      </c>
      <c r="I76" s="10" t="s">
        <v>204</v>
      </c>
      <c r="J76" s="9">
        <v>51.1</v>
      </c>
    </row>
    <row r="77" spans="1:12" x14ac:dyDescent="0.2">
      <c r="J77" s="43"/>
    </row>
    <row r="78" spans="1:12" ht="15.75" x14ac:dyDescent="0.2">
      <c r="J78" s="34">
        <f>SUM(J5:J76)</f>
        <v>5676292.1999999993</v>
      </c>
    </row>
    <row r="84" spans="10:12" x14ac:dyDescent="0.2">
      <c r="J84" s="35"/>
      <c r="K84" s="35"/>
      <c r="L84" s="35"/>
    </row>
    <row r="85" spans="10:12" x14ac:dyDescent="0.2">
      <c r="J85" s="35"/>
      <c r="K85" s="35"/>
      <c r="L85" s="35"/>
    </row>
    <row r="86" spans="10:12" x14ac:dyDescent="0.2">
      <c r="J86" s="35"/>
      <c r="K86" s="35"/>
      <c r="L86" s="35"/>
    </row>
    <row r="87" spans="10:12" x14ac:dyDescent="0.2">
      <c r="J87" s="35"/>
      <c r="K87" s="35"/>
      <c r="L87" s="35"/>
    </row>
    <row r="88" spans="10:12" x14ac:dyDescent="0.2">
      <c r="J88" s="35"/>
      <c r="K88" s="35"/>
      <c r="L88" s="35"/>
    </row>
  </sheetData>
  <autoFilter ref="A4:L76"/>
  <customSheetViews>
    <customSheetView guid="{516C59D7-10F2-491A-8A34-EB7FB5358655}" scale="85" showPageBreaks="1" fitToPage="1" printArea="1" filter="1" showAutoFilter="1" view="pageBreakPreview" topLeftCell="A85">
      <selection activeCell="E90" sqref="E90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1"/>
      <autoFilter ref="A6:K90">
        <filterColumn colId="10">
          <filters>
            <filter val="803"/>
          </filters>
        </filterColumn>
      </autoFilter>
    </customSheetView>
    <customSheetView guid="{2F47E413-0A12-4BAA-B6E2-3A6172B2C32D}" scale="112" showPageBreaks="1" fitToPage="1" printArea="1" showAutoFilter="1" view="pageBreakPreview" topLeftCell="C84">
      <selection activeCell="K87" sqref="K87:K90"/>
      <pageMargins left="0.45" right="0.27559055118110237" top="0.33" bottom="0.74803149606299213" header="0.31496062992125984" footer="0.31496062992125984"/>
      <pageSetup paperSize="9" scale="49" fitToHeight="0" orientation="landscape" horizontalDpi="300" verticalDpi="300" r:id="rId2"/>
      <autoFilter ref="A6:K90"/>
    </customSheetView>
    <customSheetView guid="{5D2A7E93-EC85-4759-915F-CFA5B46CB703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3"/>
      <autoFilter ref="A6:K87"/>
    </customSheetView>
    <customSheetView guid="{EC603877-6BF9-44BC-9AAC-F97499352A2D}" scale="85" fitToPage="1" showAutoFilter="1" topLeftCell="A28">
      <selection activeCell="E32" sqref="E32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4"/>
      <autoFilter ref="A6:O75"/>
    </customSheetView>
    <customSheetView guid="{4AAE4CE5-66B3-48A7-A42F-AF45E1DD4298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5"/>
      <autoFilter ref="A6:K90"/>
    </customSheetView>
  </customSheetViews>
  <mergeCells count="23">
    <mergeCell ref="A9:A11"/>
    <mergeCell ref="B9:B11"/>
    <mergeCell ref="C9:C11"/>
    <mergeCell ref="D9:D11"/>
    <mergeCell ref="A12:A15"/>
    <mergeCell ref="B12:B15"/>
    <mergeCell ref="C12:C15"/>
    <mergeCell ref="D12:D15"/>
    <mergeCell ref="A6:A7"/>
    <mergeCell ref="B6:B7"/>
    <mergeCell ref="C6:C7"/>
    <mergeCell ref="D6:D7"/>
    <mergeCell ref="J6:J7"/>
    <mergeCell ref="J3:J4"/>
    <mergeCell ref="I3:I4"/>
    <mergeCell ref="A1:I1"/>
    <mergeCell ref="A3:A4"/>
    <mergeCell ref="B3:B4"/>
    <mergeCell ref="C3:D3"/>
    <mergeCell ref="E3:E4"/>
    <mergeCell ref="F3:F4"/>
    <mergeCell ref="G3:G4"/>
    <mergeCell ref="H3:H4"/>
  </mergeCells>
  <pageMargins left="0.45" right="0.27559055118110237" top="0.33" bottom="0.74803149606299213" header="0.31496062992125984" footer="0.31496062992125984"/>
  <pageSetup paperSize="9" scale="50" fitToHeight="0" orientation="landscape" horizontalDpi="300" verticalDpi="30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view="pageBreakPreview" topLeftCell="A73" zoomScale="90" zoomScaleNormal="85" zoomScaleSheetLayoutView="90" workbookViewId="0">
      <selection activeCell="E79" sqref="E79"/>
    </sheetView>
  </sheetViews>
  <sheetFormatPr defaultRowHeight="12.75" x14ac:dyDescent="0.2"/>
  <cols>
    <col min="1" max="1" width="9.33203125" style="2"/>
    <col min="2" max="2" width="86" style="1" customWidth="1"/>
    <col min="3" max="3" width="13.5" style="1" customWidth="1"/>
    <col min="4" max="4" width="14.83203125" style="1" customWidth="1"/>
    <col min="5" max="5" width="86.83203125" style="5" customWidth="1"/>
    <col min="6" max="6" width="14.6640625" style="1" customWidth="1"/>
    <col min="7" max="7" width="14" style="1" customWidth="1"/>
    <col min="8" max="8" width="19.1640625" style="1" customWidth="1"/>
    <col min="9" max="9" width="25.33203125" style="1" customWidth="1"/>
    <col min="10" max="10" width="21" style="2" customWidth="1"/>
    <col min="11" max="11" width="20.83203125" style="2" customWidth="1"/>
    <col min="12" max="12" width="21" style="2" customWidth="1"/>
    <col min="13" max="16384" width="9.33203125" style="2"/>
  </cols>
  <sheetData>
    <row r="1" spans="1:11" ht="29.25" customHeight="1" x14ac:dyDescent="0.2">
      <c r="A1" s="47" t="s">
        <v>11</v>
      </c>
      <c r="B1" s="47"/>
      <c r="C1" s="47"/>
      <c r="D1" s="47"/>
      <c r="E1" s="47"/>
      <c r="F1" s="47"/>
      <c r="G1" s="47"/>
      <c r="H1" s="47"/>
      <c r="I1" s="47"/>
    </row>
    <row r="2" spans="1:11" ht="15" x14ac:dyDescent="0.2">
      <c r="I2" s="4"/>
      <c r="J2" s="3" t="s">
        <v>5</v>
      </c>
    </row>
    <row r="3" spans="1:11" ht="45.75" customHeight="1" x14ac:dyDescent="0.2">
      <c r="A3" s="48" t="s">
        <v>1</v>
      </c>
      <c r="B3" s="48" t="s">
        <v>2</v>
      </c>
      <c r="C3" s="48" t="s">
        <v>3</v>
      </c>
      <c r="D3" s="48"/>
      <c r="E3" s="48" t="s">
        <v>4</v>
      </c>
      <c r="F3" s="49" t="s">
        <v>7</v>
      </c>
      <c r="G3" s="48" t="s">
        <v>8</v>
      </c>
      <c r="H3" s="46" t="s">
        <v>13</v>
      </c>
      <c r="I3" s="46" t="s">
        <v>9</v>
      </c>
      <c r="J3" s="44" t="s">
        <v>6</v>
      </c>
    </row>
    <row r="4" spans="1:11" ht="54" customHeight="1" x14ac:dyDescent="0.2">
      <c r="A4" s="44"/>
      <c r="B4" s="48"/>
      <c r="C4" s="6" t="s">
        <v>0</v>
      </c>
      <c r="D4" s="22" t="s">
        <v>207</v>
      </c>
      <c r="E4" s="48"/>
      <c r="F4" s="49"/>
      <c r="G4" s="48"/>
      <c r="H4" s="46"/>
      <c r="I4" s="46"/>
      <c r="J4" s="45"/>
    </row>
    <row r="5" spans="1:11" x14ac:dyDescent="0.2">
      <c r="A5" s="23">
        <v>1</v>
      </c>
      <c r="B5" s="24" t="s">
        <v>15</v>
      </c>
      <c r="C5" s="25" t="s">
        <v>16</v>
      </c>
      <c r="D5" s="25">
        <v>330</v>
      </c>
      <c r="E5" s="24" t="s">
        <v>17</v>
      </c>
      <c r="F5" s="14">
        <v>42</v>
      </c>
      <c r="G5" s="14">
        <v>12</v>
      </c>
      <c r="H5" s="9">
        <v>20000</v>
      </c>
      <c r="I5" s="10"/>
      <c r="J5" s="10">
        <f t="shared" ref="J5" si="0">ROUNDUP(F5*G5*H5/1000,1)</f>
        <v>10080</v>
      </c>
      <c r="K5" s="7"/>
    </row>
    <row r="6" spans="1:11" ht="63.75" x14ac:dyDescent="0.2">
      <c r="A6" s="50">
        <v>2</v>
      </c>
      <c r="B6" s="51" t="s">
        <v>18</v>
      </c>
      <c r="C6" s="52" t="s">
        <v>19</v>
      </c>
      <c r="D6" s="52">
        <v>313</v>
      </c>
      <c r="E6" s="15" t="s">
        <v>20</v>
      </c>
      <c r="F6" s="14">
        <v>15</v>
      </c>
      <c r="G6" s="14">
        <v>1</v>
      </c>
      <c r="H6" s="16">
        <v>1000000</v>
      </c>
      <c r="I6" s="10"/>
      <c r="J6" s="53">
        <f>(F6*G6*H6/1000)+(F7*G7*H7/1000)</f>
        <v>30000</v>
      </c>
      <c r="K6" s="7"/>
    </row>
    <row r="7" spans="1:11" ht="38.25" x14ac:dyDescent="0.2">
      <c r="A7" s="50"/>
      <c r="B7" s="51"/>
      <c r="C7" s="52"/>
      <c r="D7" s="52"/>
      <c r="E7" s="24" t="s">
        <v>21</v>
      </c>
      <c r="F7" s="14">
        <v>30</v>
      </c>
      <c r="G7" s="14">
        <v>1</v>
      </c>
      <c r="H7" s="16">
        <v>500000</v>
      </c>
      <c r="I7" s="10"/>
      <c r="J7" s="53"/>
      <c r="K7" s="7"/>
    </row>
    <row r="8" spans="1:11" ht="25.5" x14ac:dyDescent="0.2">
      <c r="A8" s="23">
        <v>3</v>
      </c>
      <c r="B8" s="24" t="s">
        <v>22</v>
      </c>
      <c r="C8" s="25" t="s">
        <v>23</v>
      </c>
      <c r="D8" s="25">
        <v>313</v>
      </c>
      <c r="E8" s="24" t="s">
        <v>24</v>
      </c>
      <c r="F8" s="14">
        <v>37</v>
      </c>
      <c r="G8" s="14">
        <v>1</v>
      </c>
      <c r="H8" s="16">
        <v>142940.82</v>
      </c>
      <c r="I8" s="9"/>
      <c r="J8" s="10">
        <f>ROUNDUP(F8*G8*H8/1000,1)</f>
        <v>5288.9000000000005</v>
      </c>
      <c r="K8" s="7"/>
    </row>
    <row r="9" spans="1:11" ht="25.5" customHeight="1" x14ac:dyDescent="0.2">
      <c r="A9" s="50">
        <v>4</v>
      </c>
      <c r="B9" s="52" t="s">
        <v>25</v>
      </c>
      <c r="C9" s="52" t="s">
        <v>196</v>
      </c>
      <c r="D9" s="52">
        <v>313</v>
      </c>
      <c r="E9" s="25" t="s">
        <v>26</v>
      </c>
      <c r="F9" s="8">
        <v>68</v>
      </c>
      <c r="G9" s="25">
        <v>1</v>
      </c>
      <c r="H9" s="9">
        <v>1000000</v>
      </c>
      <c r="I9" s="10"/>
      <c r="J9" s="10">
        <v>68000</v>
      </c>
      <c r="K9" s="7"/>
    </row>
    <row r="10" spans="1:11" ht="38.25" x14ac:dyDescent="0.2">
      <c r="A10" s="50"/>
      <c r="B10" s="52"/>
      <c r="C10" s="52"/>
      <c r="D10" s="52"/>
      <c r="E10" s="25" t="s">
        <v>208</v>
      </c>
      <c r="F10" s="8">
        <v>28</v>
      </c>
      <c r="G10" s="25">
        <v>1</v>
      </c>
      <c r="H10" s="9">
        <v>1500000</v>
      </c>
      <c r="I10" s="10"/>
      <c r="J10" s="10">
        <v>42000</v>
      </c>
      <c r="K10" s="7"/>
    </row>
    <row r="11" spans="1:11" ht="25.5" x14ac:dyDescent="0.2">
      <c r="A11" s="50"/>
      <c r="B11" s="52"/>
      <c r="C11" s="52"/>
      <c r="D11" s="52"/>
      <c r="E11" s="25" t="s">
        <v>27</v>
      </c>
      <c r="F11" s="8">
        <v>4</v>
      </c>
      <c r="G11" s="25">
        <v>1</v>
      </c>
      <c r="H11" s="9">
        <v>500000</v>
      </c>
      <c r="I11" s="10"/>
      <c r="J11" s="10">
        <v>2000</v>
      </c>
      <c r="K11" s="7"/>
    </row>
    <row r="12" spans="1:11" ht="63.75" customHeight="1" x14ac:dyDescent="0.2">
      <c r="A12" s="50">
        <v>5</v>
      </c>
      <c r="B12" s="52" t="s">
        <v>28</v>
      </c>
      <c r="C12" s="52" t="s">
        <v>197</v>
      </c>
      <c r="D12" s="52">
        <v>313</v>
      </c>
      <c r="E12" s="25" t="s">
        <v>29</v>
      </c>
      <c r="F12" s="8">
        <v>14</v>
      </c>
      <c r="G12" s="25">
        <v>1</v>
      </c>
      <c r="H12" s="9">
        <v>2000000</v>
      </c>
      <c r="I12" s="9"/>
      <c r="J12" s="10">
        <v>28000</v>
      </c>
      <c r="K12" s="7"/>
    </row>
    <row r="13" spans="1:11" ht="38.25" x14ac:dyDescent="0.2">
      <c r="A13" s="50"/>
      <c r="B13" s="52"/>
      <c r="C13" s="52"/>
      <c r="D13" s="52"/>
      <c r="E13" s="25" t="s">
        <v>30</v>
      </c>
      <c r="F13" s="8">
        <v>8</v>
      </c>
      <c r="G13" s="25">
        <v>1</v>
      </c>
      <c r="H13" s="9">
        <v>1000000</v>
      </c>
      <c r="I13" s="10"/>
      <c r="J13" s="10">
        <v>8000</v>
      </c>
      <c r="K13" s="7"/>
    </row>
    <row r="14" spans="1:11" ht="76.5" x14ac:dyDescent="0.2">
      <c r="A14" s="50"/>
      <c r="B14" s="52"/>
      <c r="C14" s="52"/>
      <c r="D14" s="52"/>
      <c r="E14" s="25" t="s">
        <v>31</v>
      </c>
      <c r="F14" s="8" t="s">
        <v>32</v>
      </c>
      <c r="G14" s="8" t="s">
        <v>32</v>
      </c>
      <c r="H14" s="8">
        <v>1000000</v>
      </c>
      <c r="I14" s="8" t="s">
        <v>32</v>
      </c>
      <c r="J14" s="9" t="s">
        <v>32</v>
      </c>
      <c r="K14" s="7"/>
    </row>
    <row r="15" spans="1:11" ht="38.25" x14ac:dyDescent="0.2">
      <c r="A15" s="50"/>
      <c r="B15" s="52"/>
      <c r="C15" s="52"/>
      <c r="D15" s="52"/>
      <c r="E15" s="25" t="s">
        <v>33</v>
      </c>
      <c r="F15" s="8" t="s">
        <v>32</v>
      </c>
      <c r="G15" s="8" t="s">
        <v>32</v>
      </c>
      <c r="H15" s="8">
        <v>500000</v>
      </c>
      <c r="I15" s="8" t="s">
        <v>32</v>
      </c>
      <c r="J15" s="9" t="s">
        <v>32</v>
      </c>
      <c r="K15" s="7"/>
    </row>
    <row r="16" spans="1:11" ht="38.25" x14ac:dyDescent="0.2">
      <c r="A16" s="23">
        <v>6</v>
      </c>
      <c r="B16" s="24" t="s">
        <v>36</v>
      </c>
      <c r="C16" s="25" t="s">
        <v>37</v>
      </c>
      <c r="D16" s="25">
        <v>330</v>
      </c>
      <c r="E16" s="25" t="s">
        <v>38</v>
      </c>
      <c r="F16" s="8">
        <v>3</v>
      </c>
      <c r="G16" s="25">
        <v>1</v>
      </c>
      <c r="H16" s="9">
        <v>7500</v>
      </c>
      <c r="I16" s="10"/>
      <c r="J16" s="10">
        <v>22.5</v>
      </c>
      <c r="K16" s="7"/>
    </row>
    <row r="17" spans="1:11" ht="38.25" x14ac:dyDescent="0.2">
      <c r="A17" s="23">
        <v>7</v>
      </c>
      <c r="B17" s="24" t="s">
        <v>36</v>
      </c>
      <c r="C17" s="25" t="s">
        <v>37</v>
      </c>
      <c r="D17" s="25">
        <v>330</v>
      </c>
      <c r="E17" s="25" t="s">
        <v>39</v>
      </c>
      <c r="F17" s="8">
        <v>12</v>
      </c>
      <c r="G17" s="25">
        <v>1</v>
      </c>
      <c r="H17" s="9">
        <v>7500</v>
      </c>
      <c r="I17" s="10"/>
      <c r="J17" s="10">
        <v>90</v>
      </c>
      <c r="K17" s="7"/>
    </row>
    <row r="18" spans="1:11" ht="25.5" x14ac:dyDescent="0.2">
      <c r="A18" s="23">
        <v>8</v>
      </c>
      <c r="B18" s="24" t="s">
        <v>40</v>
      </c>
      <c r="C18" s="25" t="s">
        <v>37</v>
      </c>
      <c r="D18" s="25">
        <v>330</v>
      </c>
      <c r="E18" s="25" t="s">
        <v>41</v>
      </c>
      <c r="F18" s="8">
        <v>10</v>
      </c>
      <c r="G18" s="25">
        <v>1</v>
      </c>
      <c r="H18" s="9">
        <v>15000</v>
      </c>
      <c r="I18" s="10"/>
      <c r="J18" s="10">
        <v>150</v>
      </c>
      <c r="K18" s="7"/>
    </row>
    <row r="19" spans="1:11" ht="38.25" x14ac:dyDescent="0.2">
      <c r="A19" s="23">
        <v>9</v>
      </c>
      <c r="B19" s="24" t="s">
        <v>36</v>
      </c>
      <c r="C19" s="25" t="s">
        <v>37</v>
      </c>
      <c r="D19" s="25">
        <v>330</v>
      </c>
      <c r="E19" s="25" t="s">
        <v>42</v>
      </c>
      <c r="F19" s="8">
        <v>23</v>
      </c>
      <c r="G19" s="25">
        <v>1</v>
      </c>
      <c r="H19" s="9">
        <v>7500</v>
      </c>
      <c r="I19" s="10"/>
      <c r="J19" s="10">
        <v>172.5</v>
      </c>
      <c r="K19" s="7"/>
    </row>
    <row r="20" spans="1:11" ht="38.25" x14ac:dyDescent="0.2">
      <c r="A20" s="23">
        <v>10</v>
      </c>
      <c r="B20" s="24" t="s">
        <v>36</v>
      </c>
      <c r="C20" s="25" t="s">
        <v>37</v>
      </c>
      <c r="D20" s="25">
        <v>330</v>
      </c>
      <c r="E20" s="25" t="s">
        <v>43</v>
      </c>
      <c r="F20" s="8">
        <v>14</v>
      </c>
      <c r="G20" s="8">
        <v>1</v>
      </c>
      <c r="H20" s="9">
        <v>50000</v>
      </c>
      <c r="I20" s="9"/>
      <c r="J20" s="10">
        <v>700</v>
      </c>
      <c r="K20" s="7"/>
    </row>
    <row r="21" spans="1:11" ht="38.25" x14ac:dyDescent="0.2">
      <c r="A21" s="23">
        <v>11</v>
      </c>
      <c r="B21" s="24" t="s">
        <v>36</v>
      </c>
      <c r="C21" s="25" t="s">
        <v>37</v>
      </c>
      <c r="D21" s="25">
        <v>330</v>
      </c>
      <c r="E21" s="25" t="s">
        <v>44</v>
      </c>
      <c r="F21" s="8">
        <v>3</v>
      </c>
      <c r="G21" s="25">
        <v>1</v>
      </c>
      <c r="H21" s="9">
        <v>20000</v>
      </c>
      <c r="I21" s="10"/>
      <c r="J21" s="10">
        <v>60</v>
      </c>
      <c r="K21" s="7"/>
    </row>
    <row r="22" spans="1:11" ht="38.25" x14ac:dyDescent="0.2">
      <c r="A22" s="23">
        <v>12</v>
      </c>
      <c r="B22" s="24" t="s">
        <v>36</v>
      </c>
      <c r="C22" s="25" t="s">
        <v>37</v>
      </c>
      <c r="D22" s="25">
        <v>330</v>
      </c>
      <c r="E22" s="25" t="s">
        <v>45</v>
      </c>
      <c r="F22" s="8">
        <v>15</v>
      </c>
      <c r="G22" s="25">
        <v>1</v>
      </c>
      <c r="H22" s="9">
        <v>15000</v>
      </c>
      <c r="I22" s="10"/>
      <c r="J22" s="10">
        <v>225</v>
      </c>
      <c r="K22" s="7"/>
    </row>
    <row r="23" spans="1:11" ht="38.25" x14ac:dyDescent="0.2">
      <c r="A23" s="23">
        <v>13</v>
      </c>
      <c r="B23" s="24" t="s">
        <v>46</v>
      </c>
      <c r="C23" s="25" t="s">
        <v>47</v>
      </c>
      <c r="D23" s="25">
        <v>330</v>
      </c>
      <c r="E23" s="25" t="s">
        <v>48</v>
      </c>
      <c r="F23" s="8">
        <v>22</v>
      </c>
      <c r="G23" s="25">
        <v>1</v>
      </c>
      <c r="H23" s="9">
        <v>10000</v>
      </c>
      <c r="I23" s="10"/>
      <c r="J23" s="10">
        <v>220</v>
      </c>
      <c r="K23" s="7"/>
    </row>
    <row r="24" spans="1:11" ht="38.25" x14ac:dyDescent="0.2">
      <c r="A24" s="23">
        <v>14</v>
      </c>
      <c r="B24" s="24" t="s">
        <v>46</v>
      </c>
      <c r="C24" s="25" t="s">
        <v>47</v>
      </c>
      <c r="D24" s="25">
        <v>330</v>
      </c>
      <c r="E24" s="25" t="s">
        <v>49</v>
      </c>
      <c r="F24" s="8">
        <v>101</v>
      </c>
      <c r="G24" s="25">
        <v>1</v>
      </c>
      <c r="H24" s="9">
        <v>10000</v>
      </c>
      <c r="I24" s="10"/>
      <c r="J24" s="10">
        <v>1010</v>
      </c>
      <c r="K24" s="7"/>
    </row>
    <row r="25" spans="1:11" ht="25.5" x14ac:dyDescent="0.2">
      <c r="A25" s="23">
        <v>15</v>
      </c>
      <c r="B25" s="24" t="s">
        <v>50</v>
      </c>
      <c r="C25" s="25" t="s">
        <v>51</v>
      </c>
      <c r="D25" s="25">
        <v>330</v>
      </c>
      <c r="E25" s="25" t="s">
        <v>52</v>
      </c>
      <c r="F25" s="8">
        <v>10</v>
      </c>
      <c r="G25" s="25">
        <v>1</v>
      </c>
      <c r="H25" s="9">
        <v>15000</v>
      </c>
      <c r="I25" s="10"/>
      <c r="J25" s="10">
        <v>150</v>
      </c>
      <c r="K25" s="7"/>
    </row>
    <row r="26" spans="1:11" ht="38.25" x14ac:dyDescent="0.2">
      <c r="A26" s="17">
        <v>16</v>
      </c>
      <c r="B26" s="18" t="s">
        <v>53</v>
      </c>
      <c r="C26" s="18" t="s">
        <v>54</v>
      </c>
      <c r="D26" s="18">
        <v>330</v>
      </c>
      <c r="E26" s="18" t="s">
        <v>55</v>
      </c>
      <c r="F26" s="19">
        <v>6</v>
      </c>
      <c r="G26" s="18">
        <v>1</v>
      </c>
      <c r="H26" s="20">
        <v>100000</v>
      </c>
      <c r="I26" s="21"/>
      <c r="J26" s="21">
        <f>100000*6/1000</f>
        <v>600</v>
      </c>
      <c r="K26" s="7"/>
    </row>
    <row r="27" spans="1:11" ht="38.25" x14ac:dyDescent="0.2">
      <c r="A27" s="17">
        <v>17</v>
      </c>
      <c r="B27" s="18" t="s">
        <v>53</v>
      </c>
      <c r="C27" s="18" t="s">
        <v>54</v>
      </c>
      <c r="D27" s="18">
        <v>330</v>
      </c>
      <c r="E27" s="18" t="s">
        <v>55</v>
      </c>
      <c r="F27" s="19">
        <v>125</v>
      </c>
      <c r="G27" s="18">
        <v>1</v>
      </c>
      <c r="H27" s="20">
        <v>37000</v>
      </c>
      <c r="I27" s="21"/>
      <c r="J27" s="21">
        <f>37000*125/1000</f>
        <v>4625</v>
      </c>
      <c r="K27" s="7"/>
    </row>
    <row r="28" spans="1:11" ht="25.5" x14ac:dyDescent="0.2">
      <c r="A28" s="23">
        <v>18</v>
      </c>
      <c r="B28" s="25" t="s">
        <v>56</v>
      </c>
      <c r="C28" s="36" t="s">
        <v>57</v>
      </c>
      <c r="D28" s="37" t="s">
        <v>58</v>
      </c>
      <c r="E28" s="25" t="s">
        <v>59</v>
      </c>
      <c r="F28" s="8">
        <v>0</v>
      </c>
      <c r="G28" s="25">
        <v>0</v>
      </c>
      <c r="H28" s="9">
        <v>1000000</v>
      </c>
      <c r="I28" s="10">
        <v>0</v>
      </c>
      <c r="J28" s="10">
        <v>0</v>
      </c>
      <c r="K28" s="7"/>
    </row>
    <row r="29" spans="1:11" ht="38.25" x14ac:dyDescent="0.2">
      <c r="A29" s="23">
        <v>19</v>
      </c>
      <c r="B29" s="13" t="s">
        <v>200</v>
      </c>
      <c r="C29" s="30" t="s">
        <v>60</v>
      </c>
      <c r="D29" s="25">
        <v>313</v>
      </c>
      <c r="E29" s="25" t="s">
        <v>61</v>
      </c>
      <c r="F29" s="8">
        <v>110</v>
      </c>
      <c r="G29" s="25">
        <v>1</v>
      </c>
      <c r="H29" s="16">
        <v>11272.73</v>
      </c>
      <c r="I29" s="10">
        <v>0</v>
      </c>
      <c r="J29" s="9">
        <v>1240</v>
      </c>
      <c r="K29" s="7"/>
    </row>
    <row r="30" spans="1:11" ht="25.5" x14ac:dyDescent="0.2">
      <c r="A30" s="23">
        <v>20</v>
      </c>
      <c r="B30" s="12" t="s">
        <v>62</v>
      </c>
      <c r="C30" s="30" t="s">
        <v>63</v>
      </c>
      <c r="D30" s="25">
        <v>313</v>
      </c>
      <c r="E30" s="25" t="s">
        <v>64</v>
      </c>
      <c r="F30" s="8">
        <v>120</v>
      </c>
      <c r="G30" s="25">
        <v>12</v>
      </c>
      <c r="H30" s="16">
        <v>7000</v>
      </c>
      <c r="I30" s="10">
        <v>0</v>
      </c>
      <c r="J30" s="39">
        <v>10080</v>
      </c>
      <c r="K30" s="7"/>
    </row>
    <row r="31" spans="1:11" s="27" customFormat="1" ht="25.5" x14ac:dyDescent="0.2">
      <c r="A31" s="23">
        <v>21</v>
      </c>
      <c r="B31" s="13" t="s">
        <v>65</v>
      </c>
      <c r="C31" s="30" t="s">
        <v>66</v>
      </c>
      <c r="D31" s="25">
        <v>313</v>
      </c>
      <c r="E31" s="25" t="s">
        <v>67</v>
      </c>
      <c r="F31" s="8">
        <v>67000</v>
      </c>
      <c r="G31" s="25">
        <v>12</v>
      </c>
      <c r="H31" s="16">
        <v>1981.7</v>
      </c>
      <c r="I31" s="10">
        <f>(J31*1000)-(F31*G31*H31)</f>
        <v>23901500</v>
      </c>
      <c r="J31" s="39">
        <v>1617188.3</v>
      </c>
      <c r="K31" s="26"/>
    </row>
    <row r="32" spans="1:11" s="27" customFormat="1" ht="38.25" x14ac:dyDescent="0.2">
      <c r="A32" s="23">
        <v>22</v>
      </c>
      <c r="B32" s="13" t="s">
        <v>68</v>
      </c>
      <c r="C32" s="30" t="s">
        <v>69</v>
      </c>
      <c r="D32" s="25">
        <v>313</v>
      </c>
      <c r="E32" s="25" t="s">
        <v>70</v>
      </c>
      <c r="F32" s="8">
        <v>550</v>
      </c>
      <c r="G32" s="25">
        <v>12</v>
      </c>
      <c r="H32" s="16">
        <v>3835.56</v>
      </c>
      <c r="I32" s="10">
        <v>0</v>
      </c>
      <c r="J32" s="39">
        <v>25314.7</v>
      </c>
      <c r="K32" s="26"/>
    </row>
    <row r="33" spans="1:11" s="27" customFormat="1" ht="38.25" x14ac:dyDescent="0.2">
      <c r="A33" s="23">
        <v>23</v>
      </c>
      <c r="B33" s="13" t="s">
        <v>71</v>
      </c>
      <c r="C33" s="30" t="s">
        <v>72</v>
      </c>
      <c r="D33" s="25">
        <v>313</v>
      </c>
      <c r="E33" s="25" t="s">
        <v>73</v>
      </c>
      <c r="F33" s="8">
        <v>170</v>
      </c>
      <c r="G33" s="25">
        <v>12</v>
      </c>
      <c r="H33" s="16">
        <v>1582.5</v>
      </c>
      <c r="I33" s="10">
        <v>0</v>
      </c>
      <c r="J33" s="39">
        <v>3228.3</v>
      </c>
      <c r="K33" s="26"/>
    </row>
    <row r="34" spans="1:11" s="27" customFormat="1" ht="25.5" x14ac:dyDescent="0.2">
      <c r="A34" s="23">
        <v>24</v>
      </c>
      <c r="B34" s="13" t="s">
        <v>74</v>
      </c>
      <c r="C34" s="30" t="s">
        <v>75</v>
      </c>
      <c r="D34" s="25">
        <v>313</v>
      </c>
      <c r="E34" s="25" t="s">
        <v>76</v>
      </c>
      <c r="F34" s="8">
        <v>1</v>
      </c>
      <c r="G34" s="25">
        <v>12</v>
      </c>
      <c r="H34" s="16">
        <v>1582.5</v>
      </c>
      <c r="I34" s="10">
        <v>0</v>
      </c>
      <c r="J34" s="39">
        <v>19</v>
      </c>
      <c r="K34" s="26"/>
    </row>
    <row r="35" spans="1:11" x14ac:dyDescent="0.2">
      <c r="A35" s="23">
        <v>25</v>
      </c>
      <c r="B35" s="13" t="s">
        <v>77</v>
      </c>
      <c r="C35" s="30" t="s">
        <v>78</v>
      </c>
      <c r="D35" s="25">
        <v>313</v>
      </c>
      <c r="E35" s="25" t="s">
        <v>67</v>
      </c>
      <c r="F35" s="8">
        <v>63500</v>
      </c>
      <c r="G35" s="25">
        <v>12</v>
      </c>
      <c r="H35" s="16">
        <v>1193.6099999999999</v>
      </c>
      <c r="I35" s="10">
        <f>(J35*1000)-(F35*G35*H35)</f>
        <v>3180180.0000001192</v>
      </c>
      <c r="J35" s="39">
        <v>912711</v>
      </c>
      <c r="K35" s="7"/>
    </row>
    <row r="36" spans="1:11" x14ac:dyDescent="0.2">
      <c r="A36" s="23">
        <v>26</v>
      </c>
      <c r="B36" s="13" t="s">
        <v>79</v>
      </c>
      <c r="C36" s="30" t="s">
        <v>80</v>
      </c>
      <c r="D36" s="25">
        <v>313</v>
      </c>
      <c r="E36" s="25" t="s">
        <v>76</v>
      </c>
      <c r="F36" s="8">
        <v>4</v>
      </c>
      <c r="G36" s="25">
        <v>12</v>
      </c>
      <c r="H36" s="16">
        <v>1130.75</v>
      </c>
      <c r="I36" s="10">
        <v>0</v>
      </c>
      <c r="J36" s="39">
        <v>54.3</v>
      </c>
      <c r="K36" s="7"/>
    </row>
    <row r="37" spans="1:11" ht="25.5" x14ac:dyDescent="0.2">
      <c r="A37" s="23">
        <v>27</v>
      </c>
      <c r="B37" s="13" t="s">
        <v>81</v>
      </c>
      <c r="C37" s="30" t="s">
        <v>82</v>
      </c>
      <c r="D37" s="25">
        <v>313</v>
      </c>
      <c r="E37" s="25" t="s">
        <v>70</v>
      </c>
      <c r="F37" s="8">
        <v>500</v>
      </c>
      <c r="G37" s="25">
        <v>12</v>
      </c>
      <c r="H37" s="16">
        <v>1268.98</v>
      </c>
      <c r="I37" s="10">
        <v>0</v>
      </c>
      <c r="J37" s="39">
        <v>7613.9</v>
      </c>
      <c r="K37" s="7"/>
    </row>
    <row r="38" spans="1:11" ht="25.5" x14ac:dyDescent="0.2">
      <c r="A38" s="23">
        <v>28</v>
      </c>
      <c r="B38" s="13" t="s">
        <v>83</v>
      </c>
      <c r="C38" s="30" t="s">
        <v>84</v>
      </c>
      <c r="D38" s="25">
        <v>313</v>
      </c>
      <c r="E38" s="25" t="s">
        <v>85</v>
      </c>
      <c r="F38" s="8">
        <v>76000</v>
      </c>
      <c r="G38" s="25">
        <v>12</v>
      </c>
      <c r="H38" s="16">
        <v>251.28</v>
      </c>
      <c r="I38" s="10">
        <f>(J38*1000)-(F38*G38*H38)</f>
        <v>4578840</v>
      </c>
      <c r="J38" s="39">
        <v>233746.2</v>
      </c>
      <c r="K38" s="7"/>
    </row>
    <row r="39" spans="1:11" ht="25.5" x14ac:dyDescent="0.2">
      <c r="A39" s="23">
        <v>29</v>
      </c>
      <c r="B39" s="13" t="s">
        <v>86</v>
      </c>
      <c r="C39" s="30" t="s">
        <v>87</v>
      </c>
      <c r="D39" s="25">
        <v>313</v>
      </c>
      <c r="E39" s="25" t="s">
        <v>88</v>
      </c>
      <c r="F39" s="8">
        <v>960</v>
      </c>
      <c r="G39" s="25">
        <v>1</v>
      </c>
      <c r="H39" s="16" t="s">
        <v>89</v>
      </c>
      <c r="I39" s="10">
        <v>0</v>
      </c>
      <c r="J39" s="39">
        <v>10460</v>
      </c>
      <c r="K39" s="7"/>
    </row>
    <row r="40" spans="1:11" ht="127.5" x14ac:dyDescent="0.2">
      <c r="A40" s="23">
        <v>30</v>
      </c>
      <c r="B40" s="13" t="s">
        <v>90</v>
      </c>
      <c r="C40" s="30" t="s">
        <v>91</v>
      </c>
      <c r="D40" s="25">
        <v>313</v>
      </c>
      <c r="E40" s="25" t="s">
        <v>92</v>
      </c>
      <c r="F40" s="8">
        <v>2400</v>
      </c>
      <c r="G40" s="25">
        <v>1</v>
      </c>
      <c r="H40" s="16">
        <v>600</v>
      </c>
      <c r="I40" s="10">
        <v>0</v>
      </c>
      <c r="J40" s="39">
        <v>1440</v>
      </c>
      <c r="K40" s="7"/>
    </row>
    <row r="41" spans="1:11" ht="63.75" x14ac:dyDescent="0.2">
      <c r="A41" s="23">
        <v>31</v>
      </c>
      <c r="B41" s="13" t="s">
        <v>93</v>
      </c>
      <c r="C41" s="30" t="s">
        <v>94</v>
      </c>
      <c r="D41" s="25">
        <v>313</v>
      </c>
      <c r="E41" s="25" t="s">
        <v>95</v>
      </c>
      <c r="F41" s="8">
        <v>460</v>
      </c>
      <c r="G41" s="25">
        <v>1</v>
      </c>
      <c r="H41" s="16">
        <v>15000</v>
      </c>
      <c r="I41" s="10">
        <v>0</v>
      </c>
      <c r="J41" s="39">
        <v>6900</v>
      </c>
      <c r="K41" s="7"/>
    </row>
    <row r="42" spans="1:11" ht="51" x14ac:dyDescent="0.2">
      <c r="A42" s="23">
        <v>32</v>
      </c>
      <c r="B42" s="13" t="s">
        <v>96</v>
      </c>
      <c r="C42" s="30" t="s">
        <v>97</v>
      </c>
      <c r="D42" s="25">
        <v>313</v>
      </c>
      <c r="E42" s="25" t="s">
        <v>98</v>
      </c>
      <c r="F42" s="8">
        <v>15</v>
      </c>
      <c r="G42" s="25">
        <v>1</v>
      </c>
      <c r="H42" s="16">
        <v>50000</v>
      </c>
      <c r="I42" s="10">
        <v>0</v>
      </c>
      <c r="J42" s="39">
        <v>750</v>
      </c>
      <c r="K42" s="7"/>
    </row>
    <row r="43" spans="1:11" ht="25.5" x14ac:dyDescent="0.2">
      <c r="A43" s="23">
        <v>33</v>
      </c>
      <c r="B43" s="13" t="s">
        <v>99</v>
      </c>
      <c r="C43" s="30" t="s">
        <v>100</v>
      </c>
      <c r="D43" s="25">
        <v>313</v>
      </c>
      <c r="E43" s="25" t="s">
        <v>101</v>
      </c>
      <c r="F43" s="8">
        <v>16100</v>
      </c>
      <c r="G43" s="25">
        <v>1</v>
      </c>
      <c r="H43" s="16">
        <v>1000</v>
      </c>
      <c r="I43" s="10">
        <v>0</v>
      </c>
      <c r="J43" s="39">
        <v>16100</v>
      </c>
      <c r="K43" s="7"/>
    </row>
    <row r="44" spans="1:11" ht="127.5" x14ac:dyDescent="0.2">
      <c r="A44" s="23">
        <v>34</v>
      </c>
      <c r="B44" s="13" t="s">
        <v>102</v>
      </c>
      <c r="C44" s="30" t="s">
        <v>103</v>
      </c>
      <c r="D44" s="25">
        <v>313</v>
      </c>
      <c r="E44" s="25" t="s">
        <v>104</v>
      </c>
      <c r="F44" s="8">
        <v>14</v>
      </c>
      <c r="G44" s="25">
        <v>1</v>
      </c>
      <c r="H44" s="16">
        <v>5000000</v>
      </c>
      <c r="I44" s="10">
        <v>0</v>
      </c>
      <c r="J44" s="39">
        <v>70000</v>
      </c>
      <c r="K44" s="7"/>
    </row>
    <row r="45" spans="1:11" x14ac:dyDescent="0.2">
      <c r="A45" s="23">
        <v>35</v>
      </c>
      <c r="B45" s="13" t="s">
        <v>105</v>
      </c>
      <c r="C45" s="30" t="s">
        <v>106</v>
      </c>
      <c r="D45" s="25">
        <v>313</v>
      </c>
      <c r="E45" s="25" t="s">
        <v>107</v>
      </c>
      <c r="F45" s="8">
        <v>33000</v>
      </c>
      <c r="G45" s="25">
        <v>1</v>
      </c>
      <c r="H45" s="16">
        <v>3197.45</v>
      </c>
      <c r="I45" s="10">
        <v>0</v>
      </c>
      <c r="J45" s="39">
        <v>105516</v>
      </c>
      <c r="K45" s="7"/>
    </row>
    <row r="46" spans="1:11" ht="25.5" x14ac:dyDescent="0.2">
      <c r="A46" s="23">
        <v>36</v>
      </c>
      <c r="B46" s="13" t="s">
        <v>108</v>
      </c>
      <c r="C46" s="30" t="s">
        <v>109</v>
      </c>
      <c r="D46" s="25">
        <v>313</v>
      </c>
      <c r="E46" s="25" t="s">
        <v>110</v>
      </c>
      <c r="F46" s="8">
        <v>900</v>
      </c>
      <c r="G46" s="25">
        <v>1</v>
      </c>
      <c r="H46" s="16">
        <v>13139.52</v>
      </c>
      <c r="I46" s="10">
        <v>0</v>
      </c>
      <c r="J46" s="39">
        <v>11825.6</v>
      </c>
      <c r="K46" s="7"/>
    </row>
    <row r="47" spans="1:11" ht="25.5" x14ac:dyDescent="0.2">
      <c r="A47" s="23">
        <v>37</v>
      </c>
      <c r="B47" s="13" t="s">
        <v>111</v>
      </c>
      <c r="C47" s="30" t="s">
        <v>112</v>
      </c>
      <c r="D47" s="25">
        <v>313</v>
      </c>
      <c r="E47" s="25" t="s">
        <v>107</v>
      </c>
      <c r="F47" s="8">
        <v>500</v>
      </c>
      <c r="G47" s="25">
        <v>1</v>
      </c>
      <c r="H47" s="16">
        <v>17208.68</v>
      </c>
      <c r="I47" s="10">
        <v>0</v>
      </c>
      <c r="J47" s="39">
        <v>8604.4</v>
      </c>
      <c r="K47" s="7"/>
    </row>
    <row r="48" spans="1:11" ht="51" x14ac:dyDescent="0.2">
      <c r="A48" s="23">
        <v>38</v>
      </c>
      <c r="B48" s="12" t="s">
        <v>113</v>
      </c>
      <c r="C48" s="25" t="s">
        <v>114</v>
      </c>
      <c r="D48" s="25">
        <v>313</v>
      </c>
      <c r="E48" s="25" t="s">
        <v>115</v>
      </c>
      <c r="F48" s="8">
        <v>40</v>
      </c>
      <c r="G48" s="25">
        <v>12</v>
      </c>
      <c r="H48" s="9">
        <v>11354.5</v>
      </c>
      <c r="I48" s="10">
        <v>0</v>
      </c>
      <c r="J48" s="39">
        <v>5450.2</v>
      </c>
      <c r="K48" s="7"/>
    </row>
    <row r="49" spans="1:11" ht="51" x14ac:dyDescent="0.2">
      <c r="A49" s="23">
        <v>39</v>
      </c>
      <c r="B49" s="13" t="s">
        <v>116</v>
      </c>
      <c r="C49" s="30" t="s">
        <v>117</v>
      </c>
      <c r="D49" s="25">
        <v>313</v>
      </c>
      <c r="E49" s="25" t="s">
        <v>118</v>
      </c>
      <c r="F49" s="8">
        <v>17000</v>
      </c>
      <c r="G49" s="25">
        <v>12</v>
      </c>
      <c r="H49" s="16">
        <v>448.72</v>
      </c>
      <c r="I49" s="10">
        <v>0</v>
      </c>
      <c r="J49" s="39">
        <v>91538.9</v>
      </c>
      <c r="K49" s="7"/>
    </row>
    <row r="50" spans="1:11" ht="51" x14ac:dyDescent="0.2">
      <c r="A50" s="23">
        <v>40</v>
      </c>
      <c r="B50" s="13" t="s">
        <v>119</v>
      </c>
      <c r="C50" s="30" t="s">
        <v>120</v>
      </c>
      <c r="D50" s="25">
        <v>313</v>
      </c>
      <c r="E50" s="25" t="s">
        <v>118</v>
      </c>
      <c r="F50" s="8">
        <v>1</v>
      </c>
      <c r="G50" s="25">
        <v>12</v>
      </c>
      <c r="H50" s="16">
        <v>125</v>
      </c>
      <c r="I50" s="10">
        <v>0</v>
      </c>
      <c r="J50" s="39">
        <v>1.5</v>
      </c>
      <c r="K50" s="7"/>
    </row>
    <row r="51" spans="1:11" s="27" customFormat="1" ht="38.25" x14ac:dyDescent="0.2">
      <c r="A51" s="23">
        <v>41</v>
      </c>
      <c r="B51" s="13" t="s">
        <v>121</v>
      </c>
      <c r="C51" s="30" t="s">
        <v>122</v>
      </c>
      <c r="D51" s="25">
        <v>313</v>
      </c>
      <c r="E51" s="25" t="s">
        <v>101</v>
      </c>
      <c r="F51" s="8">
        <v>2400</v>
      </c>
      <c r="G51" s="25">
        <v>12</v>
      </c>
      <c r="H51" s="16">
        <v>1711.63</v>
      </c>
      <c r="I51" s="10">
        <v>0</v>
      </c>
      <c r="J51" s="39">
        <v>49295.1</v>
      </c>
      <c r="K51" s="26"/>
    </row>
    <row r="52" spans="1:11" ht="178.5" x14ac:dyDescent="0.2">
      <c r="A52" s="23">
        <v>42</v>
      </c>
      <c r="B52" s="13" t="s">
        <v>123</v>
      </c>
      <c r="C52" s="30" t="s">
        <v>124</v>
      </c>
      <c r="D52" s="25">
        <v>313</v>
      </c>
      <c r="E52" s="25" t="s">
        <v>125</v>
      </c>
      <c r="F52" s="8">
        <v>0</v>
      </c>
      <c r="G52" s="25">
        <v>0</v>
      </c>
      <c r="H52" s="16" t="s">
        <v>126</v>
      </c>
      <c r="I52" s="10">
        <v>0</v>
      </c>
      <c r="J52" s="39">
        <v>0</v>
      </c>
      <c r="K52" s="7"/>
    </row>
    <row r="53" spans="1:11" ht="25.5" x14ac:dyDescent="0.2">
      <c r="A53" s="23">
        <v>43</v>
      </c>
      <c r="B53" s="13" t="s">
        <v>127</v>
      </c>
      <c r="C53" s="30" t="s">
        <v>128</v>
      </c>
      <c r="D53" s="25">
        <v>313</v>
      </c>
      <c r="E53" s="25" t="s">
        <v>129</v>
      </c>
      <c r="F53" s="8">
        <v>0</v>
      </c>
      <c r="G53" s="25">
        <v>0</v>
      </c>
      <c r="H53" s="16">
        <v>23681</v>
      </c>
      <c r="I53" s="10">
        <v>0</v>
      </c>
      <c r="J53" s="9">
        <v>0</v>
      </c>
      <c r="K53" s="7"/>
    </row>
    <row r="54" spans="1:11" ht="38.25" x14ac:dyDescent="0.2">
      <c r="A54" s="23">
        <v>44</v>
      </c>
      <c r="B54" s="13" t="s">
        <v>130</v>
      </c>
      <c r="C54" s="30" t="s">
        <v>124</v>
      </c>
      <c r="D54" s="25">
        <v>313</v>
      </c>
      <c r="E54" s="25" t="s">
        <v>131</v>
      </c>
      <c r="F54" s="8">
        <v>0</v>
      </c>
      <c r="G54" s="25">
        <v>0</v>
      </c>
      <c r="H54" s="16" t="s">
        <v>132</v>
      </c>
      <c r="I54" s="10">
        <v>0</v>
      </c>
      <c r="J54" s="39">
        <v>0</v>
      </c>
      <c r="K54" s="7"/>
    </row>
    <row r="55" spans="1:11" ht="25.5" x14ac:dyDescent="0.2">
      <c r="A55" s="23">
        <v>45</v>
      </c>
      <c r="B55" s="13" t="s">
        <v>133</v>
      </c>
      <c r="C55" s="30" t="s">
        <v>134</v>
      </c>
      <c r="D55" s="25">
        <v>313</v>
      </c>
      <c r="E55" s="25" t="s">
        <v>135</v>
      </c>
      <c r="F55" s="8">
        <v>3200</v>
      </c>
      <c r="G55" s="25">
        <v>12</v>
      </c>
      <c r="H55" s="16">
        <v>19210.5</v>
      </c>
      <c r="I55" s="10">
        <v>0</v>
      </c>
      <c r="J55" s="39">
        <v>737683.2</v>
      </c>
      <c r="K55" s="7"/>
    </row>
    <row r="56" spans="1:11" ht="25.5" x14ac:dyDescent="0.2">
      <c r="A56" s="23">
        <v>46</v>
      </c>
      <c r="B56" s="13" t="s">
        <v>136</v>
      </c>
      <c r="C56" s="30" t="s">
        <v>137</v>
      </c>
      <c r="D56" s="25">
        <v>313</v>
      </c>
      <c r="E56" s="25" t="s">
        <v>138</v>
      </c>
      <c r="F56" s="8">
        <v>1000</v>
      </c>
      <c r="G56" s="25">
        <v>12</v>
      </c>
      <c r="H56" s="16" t="s">
        <v>199</v>
      </c>
      <c r="I56" s="10">
        <v>0</v>
      </c>
      <c r="J56" s="39">
        <v>11415.4</v>
      </c>
      <c r="K56" s="7"/>
    </row>
    <row r="57" spans="1:11" ht="24" customHeight="1" x14ac:dyDescent="0.2">
      <c r="A57" s="23">
        <v>47</v>
      </c>
      <c r="B57" s="13" t="s">
        <v>139</v>
      </c>
      <c r="C57" s="30" t="s">
        <v>140</v>
      </c>
      <c r="D57" s="25">
        <v>313</v>
      </c>
      <c r="E57" s="25" t="s">
        <v>141</v>
      </c>
      <c r="F57" s="8">
        <v>1700</v>
      </c>
      <c r="G57" s="25">
        <v>1</v>
      </c>
      <c r="H57" s="16">
        <v>149373.16</v>
      </c>
      <c r="I57" s="10">
        <v>0</v>
      </c>
      <c r="J57" s="39">
        <v>253934.4</v>
      </c>
      <c r="K57" s="7"/>
    </row>
    <row r="58" spans="1:11" ht="51" x14ac:dyDescent="0.2">
      <c r="A58" s="23">
        <v>48</v>
      </c>
      <c r="B58" s="13" t="s">
        <v>142</v>
      </c>
      <c r="C58" s="30" t="s">
        <v>143</v>
      </c>
      <c r="D58" s="25">
        <v>313</v>
      </c>
      <c r="E58" s="25" t="s">
        <v>144</v>
      </c>
      <c r="F58" s="8">
        <v>2130</v>
      </c>
      <c r="G58" s="25">
        <v>1</v>
      </c>
      <c r="H58" s="16">
        <v>5224.55</v>
      </c>
      <c r="I58" s="10">
        <v>0</v>
      </c>
      <c r="J58" s="39">
        <v>11128.3</v>
      </c>
      <c r="K58" s="7"/>
    </row>
    <row r="59" spans="1:11" ht="25.5" x14ac:dyDescent="0.2">
      <c r="A59" s="23">
        <v>49</v>
      </c>
      <c r="B59" s="13" t="s">
        <v>145</v>
      </c>
      <c r="C59" s="30" t="s">
        <v>146</v>
      </c>
      <c r="D59" s="25">
        <v>313</v>
      </c>
      <c r="E59" s="25" t="s">
        <v>147</v>
      </c>
      <c r="F59" s="8">
        <v>160</v>
      </c>
      <c r="G59" s="25">
        <v>1</v>
      </c>
      <c r="H59" s="16">
        <v>17099.25</v>
      </c>
      <c r="I59" s="10">
        <v>0</v>
      </c>
      <c r="J59" s="39">
        <v>2735.9</v>
      </c>
      <c r="K59" s="7"/>
    </row>
    <row r="60" spans="1:11" ht="38.25" x14ac:dyDescent="0.2">
      <c r="A60" s="23">
        <v>50</v>
      </c>
      <c r="B60" s="13" t="s">
        <v>148</v>
      </c>
      <c r="C60" s="30" t="s">
        <v>149</v>
      </c>
      <c r="D60" s="25">
        <v>313</v>
      </c>
      <c r="E60" s="25" t="s">
        <v>150</v>
      </c>
      <c r="F60" s="8">
        <v>370</v>
      </c>
      <c r="G60" s="25">
        <v>1</v>
      </c>
      <c r="H60" s="16">
        <v>5000</v>
      </c>
      <c r="I60" s="10">
        <v>0</v>
      </c>
      <c r="J60" s="39">
        <v>1850</v>
      </c>
      <c r="K60" s="7"/>
    </row>
    <row r="61" spans="1:11" ht="25.5" x14ac:dyDescent="0.2">
      <c r="A61" s="23">
        <v>51</v>
      </c>
      <c r="B61" s="13" t="s">
        <v>151</v>
      </c>
      <c r="C61" s="30" t="s">
        <v>152</v>
      </c>
      <c r="D61" s="25">
        <v>313</v>
      </c>
      <c r="E61" s="25" t="s">
        <v>153</v>
      </c>
      <c r="F61" s="8">
        <v>4</v>
      </c>
      <c r="G61" s="25">
        <v>1</v>
      </c>
      <c r="H61" s="16">
        <v>5000000</v>
      </c>
      <c r="I61" s="10">
        <v>0</v>
      </c>
      <c r="J61" s="39">
        <v>20000</v>
      </c>
      <c r="K61" s="7"/>
    </row>
    <row r="62" spans="1:11" ht="63.75" x14ac:dyDescent="0.2">
      <c r="A62" s="23">
        <v>52</v>
      </c>
      <c r="B62" s="13" t="s">
        <v>154</v>
      </c>
      <c r="C62" s="30" t="s">
        <v>155</v>
      </c>
      <c r="D62" s="25">
        <v>313</v>
      </c>
      <c r="E62" s="25" t="s">
        <v>156</v>
      </c>
      <c r="F62" s="8" t="s">
        <v>157</v>
      </c>
      <c r="G62" s="38" t="s">
        <v>158</v>
      </c>
      <c r="H62" s="16" t="s">
        <v>195</v>
      </c>
      <c r="I62" s="10">
        <v>0</v>
      </c>
      <c r="J62" s="39">
        <v>5484.2</v>
      </c>
      <c r="K62" s="7"/>
    </row>
    <row r="63" spans="1:11" ht="44.25" customHeight="1" x14ac:dyDescent="0.2">
      <c r="A63" s="23">
        <v>53</v>
      </c>
      <c r="B63" s="13" t="s">
        <v>160</v>
      </c>
      <c r="C63" s="30" t="s">
        <v>161</v>
      </c>
      <c r="D63" s="25">
        <v>313</v>
      </c>
      <c r="E63" s="25" t="s">
        <v>162</v>
      </c>
      <c r="F63" s="8" t="s">
        <v>163</v>
      </c>
      <c r="G63" s="25">
        <v>12</v>
      </c>
      <c r="H63" s="16" t="s">
        <v>164</v>
      </c>
      <c r="I63" s="10">
        <v>0</v>
      </c>
      <c r="J63" s="39">
        <v>27720</v>
      </c>
      <c r="K63" s="7"/>
    </row>
    <row r="64" spans="1:11" ht="38.25" x14ac:dyDescent="0.2">
      <c r="A64" s="23">
        <v>54</v>
      </c>
      <c r="B64" s="13" t="s">
        <v>165</v>
      </c>
      <c r="C64" s="30" t="s">
        <v>166</v>
      </c>
      <c r="D64" s="25">
        <v>313</v>
      </c>
      <c r="E64" s="25" t="s">
        <v>167</v>
      </c>
      <c r="F64" s="8">
        <v>1</v>
      </c>
      <c r="G64" s="25">
        <v>1</v>
      </c>
      <c r="H64" s="16">
        <v>1000000</v>
      </c>
      <c r="I64" s="10">
        <v>0</v>
      </c>
      <c r="J64" s="39">
        <v>1000</v>
      </c>
      <c r="K64" s="7"/>
    </row>
    <row r="65" spans="1:12" ht="102" x14ac:dyDescent="0.2">
      <c r="A65" s="23">
        <v>55</v>
      </c>
      <c r="B65" s="13" t="s">
        <v>168</v>
      </c>
      <c r="C65" s="30" t="s">
        <v>169</v>
      </c>
      <c r="D65" s="25">
        <v>313</v>
      </c>
      <c r="E65" s="25" t="s">
        <v>170</v>
      </c>
      <c r="F65" s="8">
        <v>4500</v>
      </c>
      <c r="G65" s="25">
        <v>1</v>
      </c>
      <c r="H65" s="16">
        <v>4000</v>
      </c>
      <c r="I65" s="10">
        <v>0</v>
      </c>
      <c r="J65" s="39">
        <v>18000</v>
      </c>
      <c r="K65" s="7"/>
    </row>
    <row r="66" spans="1:12" ht="127.5" x14ac:dyDescent="0.2">
      <c r="A66" s="23">
        <v>56</v>
      </c>
      <c r="B66" s="13" t="s">
        <v>171</v>
      </c>
      <c r="C66" s="30" t="s">
        <v>172</v>
      </c>
      <c r="D66" s="25">
        <v>313</v>
      </c>
      <c r="E66" s="25" t="s">
        <v>173</v>
      </c>
      <c r="F66" s="8" t="s">
        <v>174</v>
      </c>
      <c r="G66" s="25">
        <v>1</v>
      </c>
      <c r="H66" s="16" t="s">
        <v>175</v>
      </c>
      <c r="I66" s="10">
        <v>0</v>
      </c>
      <c r="J66" s="39">
        <v>300</v>
      </c>
      <c r="K66" s="7"/>
    </row>
    <row r="67" spans="1:12" ht="102" x14ac:dyDescent="0.2">
      <c r="A67" s="23">
        <v>57</v>
      </c>
      <c r="B67" s="13" t="s">
        <v>176</v>
      </c>
      <c r="C67" s="30" t="s">
        <v>177</v>
      </c>
      <c r="D67" s="25">
        <v>313</v>
      </c>
      <c r="E67" s="25" t="s">
        <v>178</v>
      </c>
      <c r="F67" s="8">
        <v>60</v>
      </c>
      <c r="G67" s="25">
        <v>1</v>
      </c>
      <c r="H67" s="16">
        <v>4000</v>
      </c>
      <c r="I67" s="10">
        <v>0</v>
      </c>
      <c r="J67" s="39">
        <v>240</v>
      </c>
      <c r="K67" s="7"/>
    </row>
    <row r="68" spans="1:12" ht="165.75" x14ac:dyDescent="0.2">
      <c r="A68" s="23">
        <v>58</v>
      </c>
      <c r="B68" s="13" t="s">
        <v>179</v>
      </c>
      <c r="C68" s="30" t="s">
        <v>180</v>
      </c>
      <c r="D68" s="25">
        <v>313</v>
      </c>
      <c r="E68" s="25" t="s">
        <v>181</v>
      </c>
      <c r="F68" s="8">
        <v>16</v>
      </c>
      <c r="G68" s="25">
        <v>10</v>
      </c>
      <c r="H68" s="16">
        <v>5000</v>
      </c>
      <c r="I68" s="10">
        <v>0</v>
      </c>
      <c r="J68" s="39">
        <v>800</v>
      </c>
      <c r="K68" s="7"/>
    </row>
    <row r="69" spans="1:12" ht="165.75" x14ac:dyDescent="0.2">
      <c r="A69" s="23">
        <v>59</v>
      </c>
      <c r="B69" s="13" t="s">
        <v>182</v>
      </c>
      <c r="C69" s="30" t="s">
        <v>180</v>
      </c>
      <c r="D69" s="25">
        <v>313</v>
      </c>
      <c r="E69" s="25" t="s">
        <v>183</v>
      </c>
      <c r="F69" s="8">
        <v>42</v>
      </c>
      <c r="G69" s="25">
        <v>12</v>
      </c>
      <c r="H69" s="16">
        <v>1000</v>
      </c>
      <c r="I69" s="10">
        <v>0</v>
      </c>
      <c r="J69" s="39">
        <v>504</v>
      </c>
      <c r="K69" s="7"/>
    </row>
    <row r="70" spans="1:12" ht="165.75" x14ac:dyDescent="0.2">
      <c r="A70" s="23">
        <v>60</v>
      </c>
      <c r="B70" s="13" t="s">
        <v>184</v>
      </c>
      <c r="C70" s="30" t="s">
        <v>185</v>
      </c>
      <c r="D70" s="25">
        <v>313</v>
      </c>
      <c r="E70" s="25" t="s">
        <v>186</v>
      </c>
      <c r="F70" s="8">
        <v>100</v>
      </c>
      <c r="G70" s="25">
        <v>10</v>
      </c>
      <c r="H70" s="16">
        <v>2000</v>
      </c>
      <c r="I70" s="10">
        <v>0</v>
      </c>
      <c r="J70" s="39">
        <v>2000</v>
      </c>
      <c r="K70" s="7"/>
    </row>
    <row r="71" spans="1:12" ht="63.75" x14ac:dyDescent="0.2">
      <c r="A71" s="25">
        <v>61</v>
      </c>
      <c r="B71" s="12" t="s">
        <v>187</v>
      </c>
      <c r="C71" s="25" t="s">
        <v>188</v>
      </c>
      <c r="D71" s="25">
        <v>313</v>
      </c>
      <c r="E71" s="25" t="s">
        <v>189</v>
      </c>
      <c r="F71" s="8">
        <v>6</v>
      </c>
      <c r="G71" s="25">
        <v>1</v>
      </c>
      <c r="H71" s="16">
        <v>8500</v>
      </c>
      <c r="I71" s="10">
        <v>0</v>
      </c>
      <c r="J71" s="9">
        <v>50</v>
      </c>
      <c r="K71" s="7"/>
    </row>
    <row r="72" spans="1:12" ht="102" x14ac:dyDescent="0.2">
      <c r="A72" s="25">
        <v>62</v>
      </c>
      <c r="B72" s="12" t="s">
        <v>190</v>
      </c>
      <c r="C72" s="25" t="s">
        <v>180</v>
      </c>
      <c r="D72" s="25">
        <v>313</v>
      </c>
      <c r="E72" s="24" t="s">
        <v>191</v>
      </c>
      <c r="F72" s="8">
        <v>12</v>
      </c>
      <c r="G72" s="25">
        <v>10</v>
      </c>
      <c r="H72" s="16">
        <v>8500</v>
      </c>
      <c r="I72" s="10">
        <v>0</v>
      </c>
      <c r="J72" s="9">
        <v>1020</v>
      </c>
      <c r="K72" s="7"/>
    </row>
    <row r="73" spans="1:12" ht="51" x14ac:dyDescent="0.2">
      <c r="A73" s="25">
        <v>63</v>
      </c>
      <c r="B73" s="12" t="s">
        <v>192</v>
      </c>
      <c r="C73" s="25" t="s">
        <v>193</v>
      </c>
      <c r="D73" s="25">
        <v>313</v>
      </c>
      <c r="E73" s="25" t="s">
        <v>194</v>
      </c>
      <c r="F73" s="8">
        <v>17421</v>
      </c>
      <c r="G73" s="25">
        <v>1</v>
      </c>
      <c r="H73" s="16">
        <v>5300</v>
      </c>
      <c r="I73" s="10">
        <v>0</v>
      </c>
      <c r="J73" s="9">
        <v>92331.3</v>
      </c>
      <c r="K73" s="7"/>
    </row>
    <row r="74" spans="1:12" ht="76.5" x14ac:dyDescent="0.2">
      <c r="A74" s="25">
        <v>64</v>
      </c>
      <c r="B74" s="12" t="s">
        <v>201</v>
      </c>
      <c r="C74" s="25" t="s">
        <v>202</v>
      </c>
      <c r="D74" s="25">
        <v>313</v>
      </c>
      <c r="E74" s="25" t="s">
        <v>206</v>
      </c>
      <c r="F74" s="8">
        <v>209</v>
      </c>
      <c r="G74" s="25">
        <v>12</v>
      </c>
      <c r="H74" s="16">
        <v>19210.5</v>
      </c>
      <c r="I74" s="10">
        <v>0</v>
      </c>
      <c r="J74" s="9">
        <v>48264.7</v>
      </c>
      <c r="K74" s="32"/>
      <c r="L74" s="28"/>
    </row>
    <row r="75" spans="1:12" s="29" customFormat="1" ht="25.5" x14ac:dyDescent="0.2">
      <c r="A75" s="25">
        <v>65</v>
      </c>
      <c r="B75" s="25" t="s">
        <v>203</v>
      </c>
      <c r="C75" s="25" t="s">
        <v>211</v>
      </c>
      <c r="D75" s="25">
        <v>313</v>
      </c>
      <c r="E75" s="33" t="s">
        <v>204</v>
      </c>
      <c r="F75" s="8" t="s">
        <v>204</v>
      </c>
      <c r="G75" s="25" t="s">
        <v>204</v>
      </c>
      <c r="H75" s="16" t="s">
        <v>204</v>
      </c>
      <c r="I75" s="10" t="s">
        <v>204</v>
      </c>
      <c r="J75" s="9">
        <v>83477.3</v>
      </c>
      <c r="K75" s="32"/>
    </row>
    <row r="76" spans="1:12" ht="25.5" x14ac:dyDescent="0.2">
      <c r="A76" s="25">
        <v>66</v>
      </c>
      <c r="B76" s="25" t="s">
        <v>205</v>
      </c>
      <c r="C76" s="25" t="s">
        <v>212</v>
      </c>
      <c r="D76" s="25">
        <v>313</v>
      </c>
      <c r="E76" s="33" t="s">
        <v>204</v>
      </c>
      <c r="F76" s="8" t="s">
        <v>204</v>
      </c>
      <c r="G76" s="25" t="s">
        <v>204</v>
      </c>
      <c r="H76" s="16" t="s">
        <v>204</v>
      </c>
      <c r="I76" s="10" t="s">
        <v>204</v>
      </c>
      <c r="J76" s="9">
        <v>52.7</v>
      </c>
      <c r="K76" s="7"/>
    </row>
    <row r="78" spans="1:12" x14ac:dyDescent="0.2">
      <c r="J78" s="9">
        <f>SUM(J5:J76)</f>
        <v>4710462.7</v>
      </c>
    </row>
    <row r="79" spans="1:12" x14ac:dyDescent="0.2">
      <c r="J79" s="1"/>
    </row>
  </sheetData>
  <autoFilter ref="A4:L4"/>
  <customSheetViews>
    <customSheetView guid="{516C59D7-10F2-491A-8A34-EB7FB5358655}" scale="90" showPageBreaks="1" fitToPage="1" printArea="1" filter="1" showAutoFilter="1" view="pageBreakPreview" topLeftCell="A85">
      <selection activeCell="E88" sqref="E88: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1"/>
      <autoFilter ref="A6:L90">
        <filterColumn colId="10">
          <filters>
            <filter val="803"/>
          </filters>
        </filterColumn>
      </autoFilter>
    </customSheetView>
    <customSheetView guid="{2F47E413-0A12-4BAA-B6E2-3A6172B2C32D}" scale="90" showPageBreaks="1" fitToPage="1" printArea="1" showAutoFilter="1" view="pageBreakPreview" topLeftCell="A83">
      <selection activeCell="K87" sqref="K87:K90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2"/>
      <autoFilter ref="A6:L90"/>
    </customSheetView>
    <customSheetView guid="{5D2A7E93-EC85-4759-915F-CFA5B46CB703}" scale="90" showPageBreaks="1" fitToPage="1" printArea="1" filter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3"/>
      <autoFilter ref="A6:L87">
        <filterColumn colId="10">
          <filters>
            <filter val="815"/>
          </filters>
        </filterColumn>
      </autoFilter>
    </customSheetView>
    <customSheetView guid="{EC603877-6BF9-44BC-9AAC-F97499352A2D}" scale="85" fitToPage="1" printArea="1" showAutoFilter="1" topLeftCell="A70">
      <selection activeCell="K7" sqref="K7:K74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4"/>
      <autoFilter ref="A6:O75"/>
    </customSheetView>
    <customSheetView guid="{4AAE4CE5-66B3-48A7-A42F-AF45E1DD4298}" scale="90" showPageBreaks="1" fitToPage="1" printArea="1" filter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5"/>
      <autoFilter ref="A6:L90">
        <filterColumn colId="10">
          <filters>
            <filter val="815"/>
          </filters>
        </filterColumn>
      </autoFilter>
    </customSheetView>
  </customSheetViews>
  <mergeCells count="23">
    <mergeCell ref="A9:A11"/>
    <mergeCell ref="B9:B11"/>
    <mergeCell ref="C9:C11"/>
    <mergeCell ref="D9:D11"/>
    <mergeCell ref="A12:A15"/>
    <mergeCell ref="B12:B15"/>
    <mergeCell ref="C12:C15"/>
    <mergeCell ref="D12:D15"/>
    <mergeCell ref="A6:A7"/>
    <mergeCell ref="B6:B7"/>
    <mergeCell ref="C6:C7"/>
    <mergeCell ref="D6:D7"/>
    <mergeCell ref="J6:J7"/>
    <mergeCell ref="J3:J4"/>
    <mergeCell ref="A1:I1"/>
    <mergeCell ref="A3:A4"/>
    <mergeCell ref="B3:B4"/>
    <mergeCell ref="C3:D3"/>
    <mergeCell ref="E3:E4"/>
    <mergeCell ref="F3:F4"/>
    <mergeCell ref="G3:G4"/>
    <mergeCell ref="H3:H4"/>
    <mergeCell ref="I3:I4"/>
  </mergeCells>
  <pageMargins left="0.45" right="0.27559055118110237" top="0.33" bottom="0.74803149606299213" header="0.31496062992125984" footer="0.31496062992125984"/>
  <pageSetup paperSize="9" scale="51" fitToHeight="0" orientation="landscape" horizontalDpi="300" verticalDpi="30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view="pageBreakPreview" topLeftCell="A73" zoomScale="85" zoomScaleNormal="85" zoomScaleSheetLayoutView="85" workbookViewId="0">
      <selection activeCell="E9" sqref="E9"/>
    </sheetView>
  </sheetViews>
  <sheetFormatPr defaultRowHeight="12.75" x14ac:dyDescent="0.2"/>
  <cols>
    <col min="1" max="1" width="9.33203125" style="2"/>
    <col min="2" max="2" width="86" style="1" customWidth="1"/>
    <col min="3" max="3" width="13.5" style="1" customWidth="1"/>
    <col min="4" max="4" width="19.5" style="1" customWidth="1"/>
    <col min="5" max="5" width="86.83203125" style="5" customWidth="1"/>
    <col min="6" max="6" width="14.6640625" style="1" customWidth="1"/>
    <col min="7" max="7" width="14" style="1" customWidth="1"/>
    <col min="8" max="8" width="17.5" style="1" customWidth="1"/>
    <col min="9" max="9" width="25.33203125" style="1" customWidth="1"/>
    <col min="10" max="10" width="21" style="2" customWidth="1"/>
    <col min="11" max="11" width="20.83203125" style="2" customWidth="1"/>
    <col min="12" max="12" width="21" style="2" customWidth="1"/>
    <col min="13" max="16384" width="9.33203125" style="2"/>
  </cols>
  <sheetData>
    <row r="1" spans="1:11" ht="29.25" customHeight="1" x14ac:dyDescent="0.2">
      <c r="A1" s="47" t="s">
        <v>12</v>
      </c>
      <c r="B1" s="47"/>
      <c r="C1" s="47"/>
      <c r="D1" s="47"/>
      <c r="E1" s="47"/>
      <c r="F1" s="47"/>
      <c r="G1" s="47"/>
      <c r="H1" s="47"/>
      <c r="I1" s="47"/>
    </row>
    <row r="2" spans="1:11" ht="15" x14ac:dyDescent="0.2">
      <c r="I2" s="4"/>
      <c r="J2" s="3" t="s">
        <v>5</v>
      </c>
    </row>
    <row r="3" spans="1:11" ht="45.75" customHeight="1" x14ac:dyDescent="0.2">
      <c r="A3" s="48" t="s">
        <v>1</v>
      </c>
      <c r="B3" s="48" t="s">
        <v>2</v>
      </c>
      <c r="C3" s="48" t="s">
        <v>3</v>
      </c>
      <c r="D3" s="48"/>
      <c r="E3" s="48" t="s">
        <v>4</v>
      </c>
      <c r="F3" s="49" t="s">
        <v>7</v>
      </c>
      <c r="G3" s="48" t="s">
        <v>8</v>
      </c>
      <c r="H3" s="46" t="s">
        <v>13</v>
      </c>
      <c r="I3" s="46" t="s">
        <v>9</v>
      </c>
      <c r="J3" s="44" t="s">
        <v>6</v>
      </c>
    </row>
    <row r="4" spans="1:11" ht="54" customHeight="1" x14ac:dyDescent="0.2">
      <c r="A4" s="44"/>
      <c r="B4" s="48"/>
      <c r="C4" s="6" t="s">
        <v>0</v>
      </c>
      <c r="D4" s="22" t="s">
        <v>207</v>
      </c>
      <c r="E4" s="48"/>
      <c r="F4" s="49"/>
      <c r="G4" s="48"/>
      <c r="H4" s="46"/>
      <c r="I4" s="46"/>
      <c r="J4" s="45"/>
    </row>
    <row r="5" spans="1:11" x14ac:dyDescent="0.2">
      <c r="A5" s="23">
        <v>1</v>
      </c>
      <c r="B5" s="24" t="s">
        <v>15</v>
      </c>
      <c r="C5" s="25" t="s">
        <v>16</v>
      </c>
      <c r="D5" s="25">
        <v>330</v>
      </c>
      <c r="E5" s="24" t="s">
        <v>17</v>
      </c>
      <c r="F5" s="14">
        <v>42</v>
      </c>
      <c r="G5" s="14">
        <v>12</v>
      </c>
      <c r="H5" s="9">
        <v>20000</v>
      </c>
      <c r="I5" s="10"/>
      <c r="J5" s="10">
        <f t="shared" ref="J5" si="0">ROUNDUP(F5*G5*H5/1000,1)</f>
        <v>10080</v>
      </c>
      <c r="K5" s="7"/>
    </row>
    <row r="6" spans="1:11" ht="63.75" x14ac:dyDescent="0.2">
      <c r="A6" s="50">
        <v>2</v>
      </c>
      <c r="B6" s="51" t="s">
        <v>18</v>
      </c>
      <c r="C6" s="52" t="s">
        <v>19</v>
      </c>
      <c r="D6" s="52">
        <v>313</v>
      </c>
      <c r="E6" s="15" t="s">
        <v>20</v>
      </c>
      <c r="F6" s="14">
        <v>15</v>
      </c>
      <c r="G6" s="14">
        <v>1</v>
      </c>
      <c r="H6" s="16">
        <v>1000000</v>
      </c>
      <c r="I6" s="10"/>
      <c r="J6" s="53">
        <f>(F6*G6*H6/1000)+(F7*G7*H7/1000)</f>
        <v>30000</v>
      </c>
      <c r="K6" s="7"/>
    </row>
    <row r="7" spans="1:11" ht="38.25" x14ac:dyDescent="0.2">
      <c r="A7" s="50"/>
      <c r="B7" s="51"/>
      <c r="C7" s="52"/>
      <c r="D7" s="52"/>
      <c r="E7" s="24" t="s">
        <v>21</v>
      </c>
      <c r="F7" s="14">
        <v>30</v>
      </c>
      <c r="G7" s="14">
        <v>1</v>
      </c>
      <c r="H7" s="16">
        <v>500000</v>
      </c>
      <c r="I7" s="10"/>
      <c r="J7" s="53"/>
      <c r="K7" s="7"/>
    </row>
    <row r="8" spans="1:11" ht="25.5" x14ac:dyDescent="0.2">
      <c r="A8" s="23">
        <v>3</v>
      </c>
      <c r="B8" s="24" t="s">
        <v>22</v>
      </c>
      <c r="C8" s="25" t="s">
        <v>23</v>
      </c>
      <c r="D8" s="25">
        <v>313</v>
      </c>
      <c r="E8" s="24" t="s">
        <v>24</v>
      </c>
      <c r="F8" s="14">
        <v>37</v>
      </c>
      <c r="G8" s="14">
        <v>1</v>
      </c>
      <c r="H8" s="16">
        <v>142940.82</v>
      </c>
      <c r="I8" s="9"/>
      <c r="J8" s="10">
        <f>ROUNDUP(F8*G8*H8/1000,1)</f>
        <v>5288.9000000000005</v>
      </c>
      <c r="K8" s="7"/>
    </row>
    <row r="9" spans="1:11" ht="25.5" x14ac:dyDescent="0.2">
      <c r="A9" s="50">
        <v>4</v>
      </c>
      <c r="B9" s="52" t="s">
        <v>25</v>
      </c>
      <c r="C9" s="52" t="s">
        <v>196</v>
      </c>
      <c r="D9" s="52">
        <v>313</v>
      </c>
      <c r="E9" s="25" t="s">
        <v>26</v>
      </c>
      <c r="F9" s="8">
        <v>72</v>
      </c>
      <c r="G9" s="25">
        <v>1</v>
      </c>
      <c r="H9" s="9">
        <v>1000000</v>
      </c>
      <c r="I9" s="10"/>
      <c r="J9" s="10">
        <v>72000</v>
      </c>
      <c r="K9" s="7"/>
    </row>
    <row r="10" spans="1:11" ht="38.25" x14ac:dyDescent="0.2">
      <c r="A10" s="50"/>
      <c r="B10" s="52"/>
      <c r="C10" s="52"/>
      <c r="D10" s="52"/>
      <c r="E10" s="25" t="s">
        <v>208</v>
      </c>
      <c r="F10" s="8">
        <v>24</v>
      </c>
      <c r="G10" s="25">
        <v>1</v>
      </c>
      <c r="H10" s="9">
        <v>1500000</v>
      </c>
      <c r="I10" s="10"/>
      <c r="J10" s="10">
        <v>36000</v>
      </c>
      <c r="K10" s="7"/>
    </row>
    <row r="11" spans="1:11" ht="25.5" x14ac:dyDescent="0.2">
      <c r="A11" s="50"/>
      <c r="B11" s="52"/>
      <c r="C11" s="52"/>
      <c r="D11" s="52"/>
      <c r="E11" s="25" t="s">
        <v>27</v>
      </c>
      <c r="F11" s="8">
        <v>8</v>
      </c>
      <c r="G11" s="25">
        <v>1</v>
      </c>
      <c r="H11" s="9">
        <v>500000</v>
      </c>
      <c r="I11" s="10"/>
      <c r="J11" s="10">
        <v>4000</v>
      </c>
      <c r="K11" s="7"/>
    </row>
    <row r="12" spans="1:11" ht="63.75" x14ac:dyDescent="0.2">
      <c r="A12" s="50">
        <v>5</v>
      </c>
      <c r="B12" s="52" t="s">
        <v>28</v>
      </c>
      <c r="C12" s="52" t="s">
        <v>197</v>
      </c>
      <c r="D12" s="52">
        <v>313</v>
      </c>
      <c r="E12" s="25" t="s">
        <v>29</v>
      </c>
      <c r="F12" s="8">
        <v>14</v>
      </c>
      <c r="G12" s="25">
        <v>1</v>
      </c>
      <c r="H12" s="9">
        <v>2000000</v>
      </c>
      <c r="I12" s="9"/>
      <c r="J12" s="10">
        <v>28000</v>
      </c>
      <c r="K12" s="7"/>
    </row>
    <row r="13" spans="1:11" ht="38.25" x14ac:dyDescent="0.2">
      <c r="A13" s="50"/>
      <c r="B13" s="52"/>
      <c r="C13" s="52"/>
      <c r="D13" s="52"/>
      <c r="E13" s="25" t="s">
        <v>30</v>
      </c>
      <c r="F13" s="8">
        <v>8</v>
      </c>
      <c r="G13" s="25">
        <v>1</v>
      </c>
      <c r="H13" s="9">
        <v>1000000</v>
      </c>
      <c r="I13" s="10"/>
      <c r="J13" s="10">
        <v>8000</v>
      </c>
      <c r="K13" s="7"/>
    </row>
    <row r="14" spans="1:11" ht="76.5" x14ac:dyDescent="0.2">
      <c r="A14" s="50"/>
      <c r="B14" s="52"/>
      <c r="C14" s="52"/>
      <c r="D14" s="52"/>
      <c r="E14" s="25" t="s">
        <v>31</v>
      </c>
      <c r="F14" s="8" t="s">
        <v>32</v>
      </c>
      <c r="G14" s="8" t="s">
        <v>32</v>
      </c>
      <c r="H14" s="8">
        <v>1000000</v>
      </c>
      <c r="I14" s="8" t="s">
        <v>32</v>
      </c>
      <c r="J14" s="9" t="s">
        <v>32</v>
      </c>
      <c r="K14" s="7"/>
    </row>
    <row r="15" spans="1:11" ht="38.25" x14ac:dyDescent="0.2">
      <c r="A15" s="50"/>
      <c r="B15" s="52"/>
      <c r="C15" s="52"/>
      <c r="D15" s="52"/>
      <c r="E15" s="25" t="s">
        <v>33</v>
      </c>
      <c r="F15" s="8" t="s">
        <v>32</v>
      </c>
      <c r="G15" s="8" t="s">
        <v>32</v>
      </c>
      <c r="H15" s="8">
        <v>500000</v>
      </c>
      <c r="I15" s="8" t="s">
        <v>32</v>
      </c>
      <c r="J15" s="9" t="s">
        <v>32</v>
      </c>
      <c r="K15" s="7"/>
    </row>
    <row r="16" spans="1:11" ht="51" x14ac:dyDescent="0.2">
      <c r="A16" s="23">
        <v>6</v>
      </c>
      <c r="B16" s="25" t="s">
        <v>34</v>
      </c>
      <c r="C16" s="25" t="s">
        <v>198</v>
      </c>
      <c r="D16" s="25">
        <v>313</v>
      </c>
      <c r="E16" s="25" t="s">
        <v>35</v>
      </c>
      <c r="F16" s="8">
        <v>1</v>
      </c>
      <c r="G16" s="25">
        <v>1</v>
      </c>
      <c r="H16" s="9">
        <v>1000000</v>
      </c>
      <c r="I16" s="10"/>
      <c r="J16" s="10">
        <v>1000</v>
      </c>
      <c r="K16" s="7"/>
    </row>
    <row r="17" spans="1:11" ht="38.25" x14ac:dyDescent="0.2">
      <c r="A17" s="23">
        <v>7</v>
      </c>
      <c r="B17" s="24" t="s">
        <v>36</v>
      </c>
      <c r="C17" s="25" t="s">
        <v>37</v>
      </c>
      <c r="D17" s="25">
        <v>330</v>
      </c>
      <c r="E17" s="25" t="s">
        <v>38</v>
      </c>
      <c r="F17" s="8">
        <v>3</v>
      </c>
      <c r="G17" s="25">
        <v>1</v>
      </c>
      <c r="H17" s="9">
        <v>7500</v>
      </c>
      <c r="I17" s="10"/>
      <c r="J17" s="10">
        <v>22.5</v>
      </c>
      <c r="K17" s="7"/>
    </row>
    <row r="18" spans="1:11" ht="38.25" x14ac:dyDescent="0.2">
      <c r="A18" s="23">
        <v>8</v>
      </c>
      <c r="B18" s="24" t="s">
        <v>36</v>
      </c>
      <c r="C18" s="25" t="s">
        <v>37</v>
      </c>
      <c r="D18" s="25">
        <v>330</v>
      </c>
      <c r="E18" s="25" t="s">
        <v>39</v>
      </c>
      <c r="F18" s="8">
        <v>12</v>
      </c>
      <c r="G18" s="25">
        <v>1</v>
      </c>
      <c r="H18" s="9">
        <v>7500</v>
      </c>
      <c r="I18" s="10"/>
      <c r="J18" s="10">
        <v>90</v>
      </c>
      <c r="K18" s="7"/>
    </row>
    <row r="19" spans="1:11" ht="25.5" x14ac:dyDescent="0.2">
      <c r="A19" s="23">
        <v>9</v>
      </c>
      <c r="B19" s="24" t="s">
        <v>40</v>
      </c>
      <c r="C19" s="25" t="s">
        <v>37</v>
      </c>
      <c r="D19" s="25">
        <v>330</v>
      </c>
      <c r="E19" s="25" t="s">
        <v>41</v>
      </c>
      <c r="F19" s="8">
        <v>10</v>
      </c>
      <c r="G19" s="25">
        <v>1</v>
      </c>
      <c r="H19" s="9">
        <v>15000</v>
      </c>
      <c r="I19" s="10"/>
      <c r="J19" s="10">
        <v>150</v>
      </c>
      <c r="K19" s="7"/>
    </row>
    <row r="20" spans="1:11" ht="38.25" x14ac:dyDescent="0.2">
      <c r="A20" s="23">
        <v>10</v>
      </c>
      <c r="B20" s="24" t="s">
        <v>36</v>
      </c>
      <c r="C20" s="25" t="s">
        <v>37</v>
      </c>
      <c r="D20" s="25">
        <v>330</v>
      </c>
      <c r="E20" s="25" t="s">
        <v>42</v>
      </c>
      <c r="F20" s="8">
        <v>23</v>
      </c>
      <c r="G20" s="25">
        <v>1</v>
      </c>
      <c r="H20" s="9">
        <v>7500</v>
      </c>
      <c r="I20" s="10"/>
      <c r="J20" s="10">
        <v>172.5</v>
      </c>
      <c r="K20" s="7"/>
    </row>
    <row r="21" spans="1:11" ht="38.25" x14ac:dyDescent="0.2">
      <c r="A21" s="23">
        <v>11</v>
      </c>
      <c r="B21" s="24" t="s">
        <v>36</v>
      </c>
      <c r="C21" s="25" t="s">
        <v>37</v>
      </c>
      <c r="D21" s="25">
        <v>330</v>
      </c>
      <c r="E21" s="25" t="s">
        <v>43</v>
      </c>
      <c r="F21" s="8">
        <v>14</v>
      </c>
      <c r="G21" s="8">
        <v>1</v>
      </c>
      <c r="H21" s="9">
        <v>50000</v>
      </c>
      <c r="I21" s="9"/>
      <c r="J21" s="10">
        <v>700</v>
      </c>
      <c r="K21" s="7"/>
    </row>
    <row r="22" spans="1:11" ht="38.25" x14ac:dyDescent="0.2">
      <c r="A22" s="23">
        <v>12</v>
      </c>
      <c r="B22" s="24" t="s">
        <v>36</v>
      </c>
      <c r="C22" s="25" t="s">
        <v>37</v>
      </c>
      <c r="D22" s="25">
        <v>330</v>
      </c>
      <c r="E22" s="25" t="s">
        <v>44</v>
      </c>
      <c r="F22" s="8">
        <v>3</v>
      </c>
      <c r="G22" s="25">
        <v>1</v>
      </c>
      <c r="H22" s="9">
        <v>20000</v>
      </c>
      <c r="I22" s="10"/>
      <c r="J22" s="10">
        <v>60</v>
      </c>
      <c r="K22" s="7"/>
    </row>
    <row r="23" spans="1:11" ht="38.25" x14ac:dyDescent="0.2">
      <c r="A23" s="23">
        <v>13</v>
      </c>
      <c r="B23" s="24" t="s">
        <v>36</v>
      </c>
      <c r="C23" s="25" t="s">
        <v>37</v>
      </c>
      <c r="D23" s="25">
        <v>330</v>
      </c>
      <c r="E23" s="25" t="s">
        <v>45</v>
      </c>
      <c r="F23" s="8">
        <v>15</v>
      </c>
      <c r="G23" s="25">
        <v>1</v>
      </c>
      <c r="H23" s="9">
        <v>15000</v>
      </c>
      <c r="I23" s="10"/>
      <c r="J23" s="10">
        <v>225</v>
      </c>
      <c r="K23" s="7"/>
    </row>
    <row r="24" spans="1:11" ht="38.25" x14ac:dyDescent="0.2">
      <c r="A24" s="23">
        <v>14</v>
      </c>
      <c r="B24" s="24" t="s">
        <v>46</v>
      </c>
      <c r="C24" s="25" t="s">
        <v>47</v>
      </c>
      <c r="D24" s="25">
        <v>330</v>
      </c>
      <c r="E24" s="25" t="s">
        <v>48</v>
      </c>
      <c r="F24" s="8">
        <v>22</v>
      </c>
      <c r="G24" s="25">
        <v>1</v>
      </c>
      <c r="H24" s="9">
        <v>10000</v>
      </c>
      <c r="I24" s="10"/>
      <c r="J24" s="10">
        <v>220</v>
      </c>
      <c r="K24" s="7"/>
    </row>
    <row r="25" spans="1:11" ht="38.25" x14ac:dyDescent="0.2">
      <c r="A25" s="23">
        <v>15</v>
      </c>
      <c r="B25" s="24" t="s">
        <v>46</v>
      </c>
      <c r="C25" s="25" t="s">
        <v>47</v>
      </c>
      <c r="D25" s="25">
        <v>330</v>
      </c>
      <c r="E25" s="25" t="s">
        <v>49</v>
      </c>
      <c r="F25" s="8">
        <v>101</v>
      </c>
      <c r="G25" s="25">
        <v>1</v>
      </c>
      <c r="H25" s="9">
        <v>10000</v>
      </c>
      <c r="I25" s="10"/>
      <c r="J25" s="10">
        <v>1010</v>
      </c>
      <c r="K25" s="7"/>
    </row>
    <row r="26" spans="1:11" ht="25.5" x14ac:dyDescent="0.2">
      <c r="A26" s="23">
        <v>16</v>
      </c>
      <c r="B26" s="24" t="s">
        <v>50</v>
      </c>
      <c r="C26" s="25" t="s">
        <v>51</v>
      </c>
      <c r="D26" s="25">
        <v>330</v>
      </c>
      <c r="E26" s="25" t="s">
        <v>52</v>
      </c>
      <c r="F26" s="8">
        <v>10</v>
      </c>
      <c r="G26" s="25">
        <v>1</v>
      </c>
      <c r="H26" s="9">
        <v>15000</v>
      </c>
      <c r="I26" s="10"/>
      <c r="J26" s="10">
        <v>150</v>
      </c>
      <c r="K26" s="7"/>
    </row>
    <row r="27" spans="1:11" ht="38.25" x14ac:dyDescent="0.2">
      <c r="A27" s="17">
        <v>17</v>
      </c>
      <c r="B27" s="18" t="s">
        <v>53</v>
      </c>
      <c r="C27" s="18" t="s">
        <v>54</v>
      </c>
      <c r="D27" s="18">
        <v>330</v>
      </c>
      <c r="E27" s="18" t="s">
        <v>55</v>
      </c>
      <c r="F27" s="19">
        <v>6</v>
      </c>
      <c r="G27" s="18">
        <v>1</v>
      </c>
      <c r="H27" s="20">
        <v>100000</v>
      </c>
      <c r="I27" s="21"/>
      <c r="J27" s="21">
        <f>100000*6/1000</f>
        <v>600</v>
      </c>
      <c r="K27" s="7"/>
    </row>
    <row r="28" spans="1:11" ht="38.25" x14ac:dyDescent="0.2">
      <c r="A28" s="17">
        <v>18</v>
      </c>
      <c r="B28" s="18" t="s">
        <v>53</v>
      </c>
      <c r="C28" s="18" t="s">
        <v>54</v>
      </c>
      <c r="D28" s="18">
        <v>330</v>
      </c>
      <c r="E28" s="18" t="s">
        <v>55</v>
      </c>
      <c r="F28" s="19">
        <v>125</v>
      </c>
      <c r="G28" s="18">
        <v>1</v>
      </c>
      <c r="H28" s="20">
        <v>37000</v>
      </c>
      <c r="I28" s="21"/>
      <c r="J28" s="21">
        <f>37000*125/1000</f>
        <v>4625</v>
      </c>
      <c r="K28" s="7"/>
    </row>
    <row r="29" spans="1:11" ht="25.5" x14ac:dyDescent="0.2">
      <c r="A29" s="23">
        <v>19</v>
      </c>
      <c r="B29" s="25" t="s">
        <v>56</v>
      </c>
      <c r="C29" s="36" t="s">
        <v>57</v>
      </c>
      <c r="D29" s="37" t="s">
        <v>58</v>
      </c>
      <c r="E29" s="25" t="s">
        <v>59</v>
      </c>
      <c r="F29" s="8">
        <v>0</v>
      </c>
      <c r="G29" s="25">
        <v>0</v>
      </c>
      <c r="H29" s="9">
        <v>1000000</v>
      </c>
      <c r="I29" s="10">
        <v>0</v>
      </c>
      <c r="J29" s="10">
        <v>0</v>
      </c>
      <c r="K29" s="7"/>
    </row>
    <row r="30" spans="1:11" ht="38.25" x14ac:dyDescent="0.2">
      <c r="A30" s="23">
        <v>20</v>
      </c>
      <c r="B30" s="13" t="s">
        <v>200</v>
      </c>
      <c r="C30" s="30" t="s">
        <v>60</v>
      </c>
      <c r="D30" s="25">
        <v>313</v>
      </c>
      <c r="E30" s="25" t="s">
        <v>61</v>
      </c>
      <c r="F30" s="8">
        <v>0</v>
      </c>
      <c r="G30" s="25">
        <v>0</v>
      </c>
      <c r="H30" s="16">
        <v>0</v>
      </c>
      <c r="I30" s="10">
        <v>0</v>
      </c>
      <c r="J30" s="9">
        <v>0</v>
      </c>
      <c r="K30" s="7"/>
    </row>
    <row r="31" spans="1:11" ht="25.5" x14ac:dyDescent="0.2">
      <c r="A31" s="23">
        <v>21</v>
      </c>
      <c r="B31" s="12" t="s">
        <v>62</v>
      </c>
      <c r="C31" s="30" t="s">
        <v>63</v>
      </c>
      <c r="D31" s="25">
        <v>313</v>
      </c>
      <c r="E31" s="25" t="s">
        <v>64</v>
      </c>
      <c r="F31" s="8">
        <v>130</v>
      </c>
      <c r="G31" s="25">
        <v>12</v>
      </c>
      <c r="H31" s="16">
        <v>7000</v>
      </c>
      <c r="I31" s="10">
        <v>0</v>
      </c>
      <c r="J31" s="39">
        <v>10920</v>
      </c>
      <c r="K31" s="7"/>
    </row>
    <row r="32" spans="1:11" s="27" customFormat="1" ht="25.5" x14ac:dyDescent="0.2">
      <c r="A32" s="23">
        <v>22</v>
      </c>
      <c r="B32" s="13" t="s">
        <v>65</v>
      </c>
      <c r="C32" s="30" t="s">
        <v>66</v>
      </c>
      <c r="D32" s="25">
        <v>313</v>
      </c>
      <c r="E32" s="25" t="s">
        <v>67</v>
      </c>
      <c r="F32" s="8">
        <v>67000</v>
      </c>
      <c r="G32" s="25">
        <v>12</v>
      </c>
      <c r="H32" s="16">
        <v>1981.7</v>
      </c>
      <c r="I32" s="10">
        <f>(J32*1000)-(F32*G32*H32)</f>
        <v>23901500</v>
      </c>
      <c r="J32" s="39">
        <v>1617188.3</v>
      </c>
      <c r="K32" s="26"/>
    </row>
    <row r="33" spans="1:11" s="27" customFormat="1" ht="38.25" x14ac:dyDescent="0.2">
      <c r="A33" s="23">
        <v>23</v>
      </c>
      <c r="B33" s="13" t="s">
        <v>68</v>
      </c>
      <c r="C33" s="30" t="s">
        <v>69</v>
      </c>
      <c r="D33" s="25">
        <v>313</v>
      </c>
      <c r="E33" s="25" t="s">
        <v>70</v>
      </c>
      <c r="F33" s="8">
        <v>530</v>
      </c>
      <c r="G33" s="25">
        <v>12</v>
      </c>
      <c r="H33" s="16">
        <v>3835.56</v>
      </c>
      <c r="I33" s="10">
        <v>0</v>
      </c>
      <c r="J33" s="39">
        <v>24394.2</v>
      </c>
      <c r="K33" s="26"/>
    </row>
    <row r="34" spans="1:11" s="27" customFormat="1" ht="38.25" x14ac:dyDescent="0.2">
      <c r="A34" s="23">
        <v>24</v>
      </c>
      <c r="B34" s="13" t="s">
        <v>71</v>
      </c>
      <c r="C34" s="30" t="s">
        <v>72</v>
      </c>
      <c r="D34" s="25">
        <v>313</v>
      </c>
      <c r="E34" s="25" t="s">
        <v>73</v>
      </c>
      <c r="F34" s="8">
        <v>170</v>
      </c>
      <c r="G34" s="25">
        <v>12</v>
      </c>
      <c r="H34" s="16">
        <v>1582.5</v>
      </c>
      <c r="I34" s="10">
        <v>0</v>
      </c>
      <c r="J34" s="39">
        <v>3228.3</v>
      </c>
      <c r="K34" s="26"/>
    </row>
    <row r="35" spans="1:11" s="27" customFormat="1" ht="25.5" x14ac:dyDescent="0.2">
      <c r="A35" s="23">
        <v>25</v>
      </c>
      <c r="B35" s="13" t="s">
        <v>74</v>
      </c>
      <c r="C35" s="30" t="s">
        <v>75</v>
      </c>
      <c r="D35" s="25">
        <v>313</v>
      </c>
      <c r="E35" s="25" t="s">
        <v>76</v>
      </c>
      <c r="F35" s="8">
        <v>1</v>
      </c>
      <c r="G35" s="25">
        <v>12</v>
      </c>
      <c r="H35" s="16">
        <v>1582.5</v>
      </c>
      <c r="I35" s="10">
        <v>0</v>
      </c>
      <c r="J35" s="39">
        <v>19</v>
      </c>
      <c r="K35" s="26"/>
    </row>
    <row r="36" spans="1:11" x14ac:dyDescent="0.2">
      <c r="A36" s="23">
        <v>26</v>
      </c>
      <c r="B36" s="13" t="s">
        <v>77</v>
      </c>
      <c r="C36" s="30" t="s">
        <v>78</v>
      </c>
      <c r="D36" s="25">
        <v>313</v>
      </c>
      <c r="E36" s="25" t="s">
        <v>67</v>
      </c>
      <c r="F36" s="8">
        <v>63000</v>
      </c>
      <c r="G36" s="25">
        <v>12</v>
      </c>
      <c r="H36" s="16">
        <v>1193.6099999999999</v>
      </c>
      <c r="I36" s="10">
        <f>(J36*1000)-(F36*G36*H36)</f>
        <v>3155240.0000001192</v>
      </c>
      <c r="J36" s="39">
        <v>905524.4</v>
      </c>
      <c r="K36" s="7"/>
    </row>
    <row r="37" spans="1:11" x14ac:dyDescent="0.2">
      <c r="A37" s="23">
        <v>27</v>
      </c>
      <c r="B37" s="13" t="s">
        <v>79</v>
      </c>
      <c r="C37" s="30" t="s">
        <v>80</v>
      </c>
      <c r="D37" s="25">
        <v>313</v>
      </c>
      <c r="E37" s="25" t="s">
        <v>76</v>
      </c>
      <c r="F37" s="8">
        <v>4</v>
      </c>
      <c r="G37" s="25">
        <v>12</v>
      </c>
      <c r="H37" s="16">
        <v>1130.75</v>
      </c>
      <c r="I37" s="10">
        <v>0</v>
      </c>
      <c r="J37" s="39">
        <v>54.3</v>
      </c>
      <c r="K37" s="7"/>
    </row>
    <row r="38" spans="1:11" ht="25.5" x14ac:dyDescent="0.2">
      <c r="A38" s="23">
        <v>28</v>
      </c>
      <c r="B38" s="13" t="s">
        <v>81</v>
      </c>
      <c r="C38" s="30" t="s">
        <v>82</v>
      </c>
      <c r="D38" s="25">
        <v>313</v>
      </c>
      <c r="E38" s="25" t="s">
        <v>70</v>
      </c>
      <c r="F38" s="8">
        <v>480</v>
      </c>
      <c r="G38" s="25">
        <v>12</v>
      </c>
      <c r="H38" s="16">
        <v>1268.98</v>
      </c>
      <c r="I38" s="10">
        <v>0</v>
      </c>
      <c r="J38" s="39">
        <v>7309.3</v>
      </c>
      <c r="K38" s="7"/>
    </row>
    <row r="39" spans="1:11" ht="25.5" x14ac:dyDescent="0.2">
      <c r="A39" s="23">
        <v>29</v>
      </c>
      <c r="B39" s="13" t="s">
        <v>83</v>
      </c>
      <c r="C39" s="30" t="s">
        <v>84</v>
      </c>
      <c r="D39" s="25">
        <v>313</v>
      </c>
      <c r="E39" s="25" t="s">
        <v>85</v>
      </c>
      <c r="F39" s="8">
        <v>76500</v>
      </c>
      <c r="G39" s="25">
        <v>12</v>
      </c>
      <c r="H39" s="16">
        <v>251.28</v>
      </c>
      <c r="I39" s="10">
        <f>(J39*1000)-(F39*G39*H39)</f>
        <v>4609060</v>
      </c>
      <c r="J39" s="39">
        <v>235284.1</v>
      </c>
      <c r="K39" s="7"/>
    </row>
    <row r="40" spans="1:11" ht="25.5" x14ac:dyDescent="0.2">
      <c r="A40" s="23">
        <v>30</v>
      </c>
      <c r="B40" s="13" t="s">
        <v>86</v>
      </c>
      <c r="C40" s="30" t="s">
        <v>87</v>
      </c>
      <c r="D40" s="25">
        <v>313</v>
      </c>
      <c r="E40" s="25" t="s">
        <v>88</v>
      </c>
      <c r="F40" s="8">
        <v>960</v>
      </c>
      <c r="G40" s="25">
        <v>1</v>
      </c>
      <c r="H40" s="16" t="s">
        <v>89</v>
      </c>
      <c r="I40" s="10">
        <v>0</v>
      </c>
      <c r="J40" s="39">
        <v>10460</v>
      </c>
      <c r="K40" s="7"/>
    </row>
    <row r="41" spans="1:11" ht="127.5" x14ac:dyDescent="0.2">
      <c r="A41" s="23">
        <v>31</v>
      </c>
      <c r="B41" s="13" t="s">
        <v>90</v>
      </c>
      <c r="C41" s="30" t="s">
        <v>91</v>
      </c>
      <c r="D41" s="25">
        <v>313</v>
      </c>
      <c r="E41" s="25" t="s">
        <v>92</v>
      </c>
      <c r="F41" s="8">
        <v>2400</v>
      </c>
      <c r="G41" s="25">
        <v>1</v>
      </c>
      <c r="H41" s="16">
        <v>600</v>
      </c>
      <c r="I41" s="10">
        <v>0</v>
      </c>
      <c r="J41" s="39">
        <v>1440</v>
      </c>
      <c r="K41" s="7"/>
    </row>
    <row r="42" spans="1:11" ht="63.75" x14ac:dyDescent="0.2">
      <c r="A42" s="23">
        <v>32</v>
      </c>
      <c r="B42" s="13" t="s">
        <v>93</v>
      </c>
      <c r="C42" s="30" t="s">
        <v>94</v>
      </c>
      <c r="D42" s="25">
        <v>313</v>
      </c>
      <c r="E42" s="25" t="s">
        <v>95</v>
      </c>
      <c r="F42" s="8">
        <v>260</v>
      </c>
      <c r="G42" s="25">
        <v>1</v>
      </c>
      <c r="H42" s="16">
        <v>15000</v>
      </c>
      <c r="I42" s="10">
        <v>0</v>
      </c>
      <c r="J42" s="39">
        <v>3900</v>
      </c>
      <c r="K42" s="7"/>
    </row>
    <row r="43" spans="1:11" ht="51" x14ac:dyDescent="0.2">
      <c r="A43" s="23">
        <v>33</v>
      </c>
      <c r="B43" s="13" t="s">
        <v>96</v>
      </c>
      <c r="C43" s="30" t="s">
        <v>97</v>
      </c>
      <c r="D43" s="25">
        <v>313</v>
      </c>
      <c r="E43" s="25" t="s">
        <v>98</v>
      </c>
      <c r="F43" s="8">
        <v>10</v>
      </c>
      <c r="G43" s="25">
        <v>1</v>
      </c>
      <c r="H43" s="16">
        <v>50000</v>
      </c>
      <c r="I43" s="10">
        <v>0</v>
      </c>
      <c r="J43" s="39">
        <v>500</v>
      </c>
      <c r="K43" s="7"/>
    </row>
    <row r="44" spans="1:11" ht="25.5" x14ac:dyDescent="0.2">
      <c r="A44" s="23">
        <v>34</v>
      </c>
      <c r="B44" s="13" t="s">
        <v>99</v>
      </c>
      <c r="C44" s="30" t="s">
        <v>100</v>
      </c>
      <c r="D44" s="25">
        <v>313</v>
      </c>
      <c r="E44" s="25" t="s">
        <v>101</v>
      </c>
      <c r="F44" s="8">
        <v>14100</v>
      </c>
      <c r="G44" s="25">
        <v>1</v>
      </c>
      <c r="H44" s="16">
        <v>1000</v>
      </c>
      <c r="I44" s="10">
        <v>0</v>
      </c>
      <c r="J44" s="39">
        <v>14100</v>
      </c>
      <c r="K44" s="7"/>
    </row>
    <row r="45" spans="1:11" ht="127.5" x14ac:dyDescent="0.2">
      <c r="A45" s="23">
        <v>35</v>
      </c>
      <c r="B45" s="13" t="s">
        <v>102</v>
      </c>
      <c r="C45" s="30" t="s">
        <v>103</v>
      </c>
      <c r="D45" s="25">
        <v>313</v>
      </c>
      <c r="E45" s="25" t="s">
        <v>104</v>
      </c>
      <c r="F45" s="8">
        <v>14</v>
      </c>
      <c r="G45" s="25">
        <v>1</v>
      </c>
      <c r="H45" s="16">
        <v>5000000</v>
      </c>
      <c r="I45" s="10">
        <v>0</v>
      </c>
      <c r="J45" s="39">
        <v>70000</v>
      </c>
      <c r="K45" s="7"/>
    </row>
    <row r="46" spans="1:11" x14ac:dyDescent="0.2">
      <c r="A46" s="23">
        <v>36</v>
      </c>
      <c r="B46" s="13" t="s">
        <v>105</v>
      </c>
      <c r="C46" s="30" t="s">
        <v>106</v>
      </c>
      <c r="D46" s="25">
        <v>313</v>
      </c>
      <c r="E46" s="25" t="s">
        <v>107</v>
      </c>
      <c r="F46" s="8">
        <v>34500</v>
      </c>
      <c r="G46" s="25">
        <v>1</v>
      </c>
      <c r="H46" s="16">
        <v>3197.45</v>
      </c>
      <c r="I46" s="10">
        <v>0</v>
      </c>
      <c r="J46" s="39">
        <v>110312.2</v>
      </c>
      <c r="K46" s="7"/>
    </row>
    <row r="47" spans="1:11" ht="25.5" x14ac:dyDescent="0.2">
      <c r="A47" s="23">
        <v>37</v>
      </c>
      <c r="B47" s="13" t="s">
        <v>108</v>
      </c>
      <c r="C47" s="30" t="s">
        <v>109</v>
      </c>
      <c r="D47" s="25">
        <v>313</v>
      </c>
      <c r="E47" s="25" t="s">
        <v>110</v>
      </c>
      <c r="F47" s="8">
        <v>900</v>
      </c>
      <c r="G47" s="25">
        <v>1</v>
      </c>
      <c r="H47" s="16">
        <v>13665.1</v>
      </c>
      <c r="I47" s="10">
        <v>0</v>
      </c>
      <c r="J47" s="39">
        <v>12298.6</v>
      </c>
      <c r="K47" s="7"/>
    </row>
    <row r="48" spans="1:11" ht="25.5" x14ac:dyDescent="0.2">
      <c r="A48" s="23">
        <v>38</v>
      </c>
      <c r="B48" s="13" t="s">
        <v>111</v>
      </c>
      <c r="C48" s="30" t="s">
        <v>112</v>
      </c>
      <c r="D48" s="25">
        <v>313</v>
      </c>
      <c r="E48" s="25" t="s">
        <v>107</v>
      </c>
      <c r="F48" s="8">
        <v>500</v>
      </c>
      <c r="G48" s="25">
        <v>1</v>
      </c>
      <c r="H48" s="16">
        <v>17208.68</v>
      </c>
      <c r="I48" s="10">
        <v>0</v>
      </c>
      <c r="J48" s="39">
        <v>8604.4</v>
      </c>
      <c r="K48" s="7"/>
    </row>
    <row r="49" spans="1:11" ht="51" x14ac:dyDescent="0.2">
      <c r="A49" s="23">
        <v>39</v>
      </c>
      <c r="B49" s="12" t="s">
        <v>113</v>
      </c>
      <c r="C49" s="25" t="s">
        <v>114</v>
      </c>
      <c r="D49" s="25">
        <v>313</v>
      </c>
      <c r="E49" s="25" t="s">
        <v>115</v>
      </c>
      <c r="F49" s="8">
        <v>42</v>
      </c>
      <c r="G49" s="25">
        <v>12</v>
      </c>
      <c r="H49" s="9">
        <v>12336.5</v>
      </c>
      <c r="I49" s="10">
        <v>0</v>
      </c>
      <c r="J49" s="39">
        <v>6217.6</v>
      </c>
      <c r="K49" s="7"/>
    </row>
    <row r="50" spans="1:11" ht="51" x14ac:dyDescent="0.2">
      <c r="A50" s="23">
        <v>40</v>
      </c>
      <c r="B50" s="13" t="s">
        <v>116</v>
      </c>
      <c r="C50" s="30" t="s">
        <v>117</v>
      </c>
      <c r="D50" s="25">
        <v>313</v>
      </c>
      <c r="E50" s="25" t="s">
        <v>118</v>
      </c>
      <c r="F50" s="8">
        <v>17000</v>
      </c>
      <c r="G50" s="25">
        <v>12</v>
      </c>
      <c r="H50" s="16">
        <v>448.72</v>
      </c>
      <c r="I50" s="10">
        <v>0</v>
      </c>
      <c r="J50" s="39">
        <v>91538.9</v>
      </c>
      <c r="K50" s="7"/>
    </row>
    <row r="51" spans="1:11" ht="51" x14ac:dyDescent="0.2">
      <c r="A51" s="23">
        <v>41</v>
      </c>
      <c r="B51" s="13" t="s">
        <v>119</v>
      </c>
      <c r="C51" s="30" t="s">
        <v>120</v>
      </c>
      <c r="D51" s="25">
        <v>313</v>
      </c>
      <c r="E51" s="25" t="s">
        <v>118</v>
      </c>
      <c r="F51" s="8">
        <v>1</v>
      </c>
      <c r="G51" s="25">
        <v>12</v>
      </c>
      <c r="H51" s="16">
        <v>125</v>
      </c>
      <c r="I51" s="10">
        <v>0</v>
      </c>
      <c r="J51" s="39">
        <v>1.5</v>
      </c>
      <c r="K51" s="7"/>
    </row>
    <row r="52" spans="1:11" s="27" customFormat="1" ht="38.25" x14ac:dyDescent="0.2">
      <c r="A52" s="23">
        <v>42</v>
      </c>
      <c r="B52" s="13" t="s">
        <v>121</v>
      </c>
      <c r="C52" s="30" t="s">
        <v>122</v>
      </c>
      <c r="D52" s="25">
        <v>313</v>
      </c>
      <c r="E52" s="25" t="s">
        <v>101</v>
      </c>
      <c r="F52" s="8">
        <v>2300</v>
      </c>
      <c r="G52" s="25">
        <v>12</v>
      </c>
      <c r="H52" s="16">
        <v>1711.63</v>
      </c>
      <c r="I52" s="10">
        <v>0</v>
      </c>
      <c r="J52" s="39">
        <v>47241.1</v>
      </c>
      <c r="K52" s="26"/>
    </row>
    <row r="53" spans="1:11" ht="178.5" x14ac:dyDescent="0.2">
      <c r="A53" s="23">
        <v>43</v>
      </c>
      <c r="B53" s="13" t="s">
        <v>123</v>
      </c>
      <c r="C53" s="30" t="s">
        <v>124</v>
      </c>
      <c r="D53" s="25">
        <v>313</v>
      </c>
      <c r="E53" s="25" t="s">
        <v>125</v>
      </c>
      <c r="F53" s="8">
        <v>0</v>
      </c>
      <c r="G53" s="25">
        <v>0</v>
      </c>
      <c r="H53" s="16" t="s">
        <v>126</v>
      </c>
      <c r="I53" s="10">
        <v>0</v>
      </c>
      <c r="J53" s="39">
        <v>0</v>
      </c>
      <c r="K53" s="7"/>
    </row>
    <row r="54" spans="1:11" ht="25.5" x14ac:dyDescent="0.2">
      <c r="A54" s="23">
        <v>44</v>
      </c>
      <c r="B54" s="13" t="s">
        <v>127</v>
      </c>
      <c r="C54" s="30" t="s">
        <v>128</v>
      </c>
      <c r="D54" s="25">
        <v>313</v>
      </c>
      <c r="E54" s="25" t="s">
        <v>129</v>
      </c>
      <c r="F54" s="8">
        <v>0</v>
      </c>
      <c r="G54" s="25">
        <v>0</v>
      </c>
      <c r="H54" s="16">
        <v>23681</v>
      </c>
      <c r="I54" s="10">
        <v>0</v>
      </c>
      <c r="J54" s="9">
        <v>0</v>
      </c>
      <c r="K54" s="7"/>
    </row>
    <row r="55" spans="1:11" ht="38.25" x14ac:dyDescent="0.2">
      <c r="A55" s="23">
        <v>45</v>
      </c>
      <c r="B55" s="13" t="s">
        <v>130</v>
      </c>
      <c r="C55" s="30" t="s">
        <v>124</v>
      </c>
      <c r="D55" s="25">
        <v>313</v>
      </c>
      <c r="E55" s="25" t="s">
        <v>131</v>
      </c>
      <c r="F55" s="8">
        <v>0</v>
      </c>
      <c r="G55" s="25">
        <v>0</v>
      </c>
      <c r="H55" s="16" t="s">
        <v>132</v>
      </c>
      <c r="I55" s="10">
        <v>0</v>
      </c>
      <c r="J55" s="39">
        <v>0</v>
      </c>
      <c r="K55" s="7"/>
    </row>
    <row r="56" spans="1:11" ht="25.5" x14ac:dyDescent="0.2">
      <c r="A56" s="23">
        <v>46</v>
      </c>
      <c r="B56" s="13" t="s">
        <v>133</v>
      </c>
      <c r="C56" s="30" t="s">
        <v>134</v>
      </c>
      <c r="D56" s="25">
        <v>313</v>
      </c>
      <c r="E56" s="25" t="s">
        <v>135</v>
      </c>
      <c r="F56" s="8">
        <v>3200</v>
      </c>
      <c r="G56" s="25">
        <v>12</v>
      </c>
      <c r="H56" s="16">
        <v>19210.5</v>
      </c>
      <c r="I56" s="10">
        <v>0</v>
      </c>
      <c r="J56" s="39">
        <v>801475.2</v>
      </c>
      <c r="K56" s="7"/>
    </row>
    <row r="57" spans="1:11" ht="25.5" x14ac:dyDescent="0.2">
      <c r="A57" s="23">
        <v>47</v>
      </c>
      <c r="B57" s="13" t="s">
        <v>136</v>
      </c>
      <c r="C57" s="30" t="s">
        <v>137</v>
      </c>
      <c r="D57" s="25">
        <v>313</v>
      </c>
      <c r="E57" s="25" t="s">
        <v>138</v>
      </c>
      <c r="F57" s="8">
        <v>700</v>
      </c>
      <c r="G57" s="25">
        <v>12</v>
      </c>
      <c r="H57" s="16" t="s">
        <v>199</v>
      </c>
      <c r="I57" s="10">
        <v>0</v>
      </c>
      <c r="J57" s="39">
        <v>7993.9</v>
      </c>
      <c r="K57" s="7"/>
    </row>
    <row r="58" spans="1:11" ht="25.5" customHeight="1" x14ac:dyDescent="0.2">
      <c r="A58" s="23">
        <v>48</v>
      </c>
      <c r="B58" s="13" t="s">
        <v>139</v>
      </c>
      <c r="C58" s="30" t="s">
        <v>140</v>
      </c>
      <c r="D58" s="25">
        <v>313</v>
      </c>
      <c r="E58" s="25" t="s">
        <v>141</v>
      </c>
      <c r="F58" s="8">
        <v>1700</v>
      </c>
      <c r="G58" s="25">
        <v>1</v>
      </c>
      <c r="H58" s="16">
        <v>149373.16</v>
      </c>
      <c r="I58" s="10">
        <v>0</v>
      </c>
      <c r="J58" s="39">
        <v>253934.4</v>
      </c>
      <c r="K58" s="7"/>
    </row>
    <row r="59" spans="1:11" ht="51" x14ac:dyDescent="0.2">
      <c r="A59" s="23">
        <v>49</v>
      </c>
      <c r="B59" s="13" t="s">
        <v>142</v>
      </c>
      <c r="C59" s="30" t="s">
        <v>143</v>
      </c>
      <c r="D59" s="25">
        <v>313</v>
      </c>
      <c r="E59" s="25" t="s">
        <v>144</v>
      </c>
      <c r="F59" s="8">
        <v>2130</v>
      </c>
      <c r="G59" s="25">
        <v>1</v>
      </c>
      <c r="H59" s="16">
        <v>5224.55</v>
      </c>
      <c r="I59" s="10">
        <v>0</v>
      </c>
      <c r="J59" s="39">
        <v>11128.3</v>
      </c>
      <c r="K59" s="7"/>
    </row>
    <row r="60" spans="1:11" ht="25.5" x14ac:dyDescent="0.2">
      <c r="A60" s="23">
        <v>50</v>
      </c>
      <c r="B60" s="13" t="s">
        <v>145</v>
      </c>
      <c r="C60" s="30" t="s">
        <v>146</v>
      </c>
      <c r="D60" s="25">
        <v>313</v>
      </c>
      <c r="E60" s="25" t="s">
        <v>147</v>
      </c>
      <c r="F60" s="8">
        <v>160</v>
      </c>
      <c r="G60" s="25">
        <v>1</v>
      </c>
      <c r="H60" s="16">
        <v>17099.25</v>
      </c>
      <c r="I60" s="10">
        <v>0</v>
      </c>
      <c r="J60" s="39">
        <v>2735.9</v>
      </c>
      <c r="K60" s="7"/>
    </row>
    <row r="61" spans="1:11" ht="38.25" x14ac:dyDescent="0.2">
      <c r="A61" s="23">
        <v>51</v>
      </c>
      <c r="B61" s="13" t="s">
        <v>148</v>
      </c>
      <c r="C61" s="30" t="s">
        <v>149</v>
      </c>
      <c r="D61" s="25">
        <v>313</v>
      </c>
      <c r="E61" s="25" t="s">
        <v>150</v>
      </c>
      <c r="F61" s="8">
        <v>400</v>
      </c>
      <c r="G61" s="25">
        <v>1</v>
      </c>
      <c r="H61" s="16">
        <v>5000</v>
      </c>
      <c r="I61" s="10">
        <v>0</v>
      </c>
      <c r="J61" s="39">
        <v>2000</v>
      </c>
      <c r="K61" s="7"/>
    </row>
    <row r="62" spans="1:11" ht="25.5" x14ac:dyDescent="0.2">
      <c r="A62" s="23">
        <v>52</v>
      </c>
      <c r="B62" s="13" t="s">
        <v>151</v>
      </c>
      <c r="C62" s="30" t="s">
        <v>152</v>
      </c>
      <c r="D62" s="25">
        <v>313</v>
      </c>
      <c r="E62" s="25" t="s">
        <v>153</v>
      </c>
      <c r="F62" s="8">
        <v>4</v>
      </c>
      <c r="G62" s="25">
        <v>1</v>
      </c>
      <c r="H62" s="16">
        <v>5000000</v>
      </c>
      <c r="I62" s="10">
        <v>0</v>
      </c>
      <c r="J62" s="39">
        <v>20000</v>
      </c>
      <c r="K62" s="7"/>
    </row>
    <row r="63" spans="1:11" ht="63.75" x14ac:dyDescent="0.2">
      <c r="A63" s="23">
        <v>53</v>
      </c>
      <c r="B63" s="13" t="s">
        <v>154</v>
      </c>
      <c r="C63" s="30" t="s">
        <v>155</v>
      </c>
      <c r="D63" s="25">
        <v>313</v>
      </c>
      <c r="E63" s="25" t="s">
        <v>156</v>
      </c>
      <c r="F63" s="8" t="s">
        <v>157</v>
      </c>
      <c r="G63" s="38" t="s">
        <v>158</v>
      </c>
      <c r="H63" s="16" t="s">
        <v>195</v>
      </c>
      <c r="I63" s="10">
        <v>0</v>
      </c>
      <c r="J63" s="39">
        <v>5484.2</v>
      </c>
      <c r="K63" s="7"/>
    </row>
    <row r="64" spans="1:11" ht="25.5" x14ac:dyDescent="0.2">
      <c r="A64" s="23">
        <v>54</v>
      </c>
      <c r="B64" s="13" t="s">
        <v>160</v>
      </c>
      <c r="C64" s="30" t="s">
        <v>161</v>
      </c>
      <c r="D64" s="25">
        <v>313</v>
      </c>
      <c r="E64" s="25" t="s">
        <v>162</v>
      </c>
      <c r="F64" s="8" t="s">
        <v>163</v>
      </c>
      <c r="G64" s="25">
        <v>12</v>
      </c>
      <c r="H64" s="16" t="s">
        <v>164</v>
      </c>
      <c r="I64" s="10">
        <v>0</v>
      </c>
      <c r="J64" s="39">
        <v>27720</v>
      </c>
      <c r="K64" s="7"/>
    </row>
    <row r="65" spans="1:12" ht="38.25" x14ac:dyDescent="0.2">
      <c r="A65" s="23">
        <v>55</v>
      </c>
      <c r="B65" s="13" t="s">
        <v>165</v>
      </c>
      <c r="C65" s="30" t="s">
        <v>166</v>
      </c>
      <c r="D65" s="25">
        <v>313</v>
      </c>
      <c r="E65" s="25" t="s">
        <v>167</v>
      </c>
      <c r="F65" s="8">
        <v>1</v>
      </c>
      <c r="G65" s="25">
        <v>1</v>
      </c>
      <c r="H65" s="16">
        <v>1000000</v>
      </c>
      <c r="I65" s="10">
        <v>0</v>
      </c>
      <c r="J65" s="39">
        <v>1000</v>
      </c>
      <c r="K65" s="7"/>
    </row>
    <row r="66" spans="1:12" ht="102" x14ac:dyDescent="0.2">
      <c r="A66" s="23">
        <v>56</v>
      </c>
      <c r="B66" s="13" t="s">
        <v>168</v>
      </c>
      <c r="C66" s="30" t="s">
        <v>169</v>
      </c>
      <c r="D66" s="25">
        <v>313</v>
      </c>
      <c r="E66" s="25" t="s">
        <v>170</v>
      </c>
      <c r="F66" s="8">
        <v>4500</v>
      </c>
      <c r="G66" s="25">
        <v>1</v>
      </c>
      <c r="H66" s="16">
        <v>4000</v>
      </c>
      <c r="I66" s="10">
        <v>0</v>
      </c>
      <c r="J66" s="39">
        <v>18000</v>
      </c>
      <c r="K66" s="7"/>
    </row>
    <row r="67" spans="1:12" ht="127.5" x14ac:dyDescent="0.2">
      <c r="A67" s="23">
        <v>57</v>
      </c>
      <c r="B67" s="13" t="s">
        <v>171</v>
      </c>
      <c r="C67" s="30" t="s">
        <v>172</v>
      </c>
      <c r="D67" s="25">
        <v>313</v>
      </c>
      <c r="E67" s="25" t="s">
        <v>173</v>
      </c>
      <c r="F67" s="8" t="s">
        <v>174</v>
      </c>
      <c r="G67" s="25">
        <v>1</v>
      </c>
      <c r="H67" s="16" t="s">
        <v>175</v>
      </c>
      <c r="I67" s="10">
        <v>0</v>
      </c>
      <c r="J67" s="39">
        <v>300</v>
      </c>
      <c r="K67" s="7"/>
    </row>
    <row r="68" spans="1:12" ht="102" x14ac:dyDescent="0.2">
      <c r="A68" s="23">
        <v>58</v>
      </c>
      <c r="B68" s="13" t="s">
        <v>176</v>
      </c>
      <c r="C68" s="30" t="s">
        <v>177</v>
      </c>
      <c r="D68" s="25">
        <v>313</v>
      </c>
      <c r="E68" s="25" t="s">
        <v>178</v>
      </c>
      <c r="F68" s="8">
        <v>60</v>
      </c>
      <c r="G68" s="25">
        <v>1</v>
      </c>
      <c r="H68" s="16">
        <v>4000</v>
      </c>
      <c r="I68" s="10">
        <v>0</v>
      </c>
      <c r="J68" s="39">
        <v>240</v>
      </c>
      <c r="K68" s="7"/>
    </row>
    <row r="69" spans="1:12" ht="165.75" x14ac:dyDescent="0.2">
      <c r="A69" s="23">
        <v>59</v>
      </c>
      <c r="B69" s="13" t="s">
        <v>179</v>
      </c>
      <c r="C69" s="30" t="s">
        <v>180</v>
      </c>
      <c r="D69" s="25">
        <v>313</v>
      </c>
      <c r="E69" s="25" t="s">
        <v>181</v>
      </c>
      <c r="F69" s="8">
        <v>16</v>
      </c>
      <c r="G69" s="25">
        <v>10</v>
      </c>
      <c r="H69" s="16">
        <v>5000</v>
      </c>
      <c r="I69" s="10">
        <v>0</v>
      </c>
      <c r="J69" s="39">
        <v>800</v>
      </c>
      <c r="K69" s="7"/>
    </row>
    <row r="70" spans="1:12" ht="165.75" x14ac:dyDescent="0.2">
      <c r="A70" s="23">
        <v>60</v>
      </c>
      <c r="B70" s="13" t="s">
        <v>182</v>
      </c>
      <c r="C70" s="30" t="s">
        <v>180</v>
      </c>
      <c r="D70" s="25">
        <v>313</v>
      </c>
      <c r="E70" s="25" t="s">
        <v>183</v>
      </c>
      <c r="F70" s="8">
        <v>42</v>
      </c>
      <c r="G70" s="25">
        <v>12</v>
      </c>
      <c r="H70" s="16">
        <v>1000</v>
      </c>
      <c r="I70" s="10">
        <v>0</v>
      </c>
      <c r="J70" s="39">
        <v>504</v>
      </c>
      <c r="K70" s="7"/>
    </row>
    <row r="71" spans="1:12" ht="165.75" x14ac:dyDescent="0.2">
      <c r="A71" s="23">
        <v>61</v>
      </c>
      <c r="B71" s="13" t="s">
        <v>184</v>
      </c>
      <c r="C71" s="30" t="s">
        <v>185</v>
      </c>
      <c r="D71" s="25">
        <v>313</v>
      </c>
      <c r="E71" s="25" t="s">
        <v>186</v>
      </c>
      <c r="F71" s="8">
        <v>100</v>
      </c>
      <c r="G71" s="25">
        <v>10</v>
      </c>
      <c r="H71" s="16">
        <v>2000</v>
      </c>
      <c r="I71" s="10">
        <v>0</v>
      </c>
      <c r="J71" s="39">
        <v>2000</v>
      </c>
      <c r="K71" s="7"/>
    </row>
    <row r="72" spans="1:12" ht="63.75" x14ac:dyDescent="0.2">
      <c r="A72" s="25">
        <v>62</v>
      </c>
      <c r="B72" s="12" t="s">
        <v>187</v>
      </c>
      <c r="C72" s="25" t="s">
        <v>188</v>
      </c>
      <c r="D72" s="25">
        <v>313</v>
      </c>
      <c r="E72" s="25" t="s">
        <v>189</v>
      </c>
      <c r="F72" s="8">
        <v>6</v>
      </c>
      <c r="G72" s="25">
        <v>1</v>
      </c>
      <c r="H72" s="16">
        <v>8500</v>
      </c>
      <c r="I72" s="10">
        <v>0</v>
      </c>
      <c r="J72" s="9">
        <v>50</v>
      </c>
      <c r="K72" s="7"/>
    </row>
    <row r="73" spans="1:12" ht="102" x14ac:dyDescent="0.2">
      <c r="A73" s="25">
        <v>63</v>
      </c>
      <c r="B73" s="12" t="s">
        <v>190</v>
      </c>
      <c r="C73" s="25" t="s">
        <v>180</v>
      </c>
      <c r="D73" s="25">
        <v>313</v>
      </c>
      <c r="E73" s="24" t="s">
        <v>191</v>
      </c>
      <c r="F73" s="8">
        <v>12</v>
      </c>
      <c r="G73" s="25">
        <v>10</v>
      </c>
      <c r="H73" s="16">
        <v>8500</v>
      </c>
      <c r="I73" s="10">
        <v>0</v>
      </c>
      <c r="J73" s="9">
        <v>1020</v>
      </c>
      <c r="K73" s="7"/>
    </row>
    <row r="74" spans="1:12" ht="51" x14ac:dyDescent="0.2">
      <c r="A74" s="25">
        <v>64</v>
      </c>
      <c r="B74" s="12" t="s">
        <v>192</v>
      </c>
      <c r="C74" s="25" t="s">
        <v>193</v>
      </c>
      <c r="D74" s="25">
        <v>313</v>
      </c>
      <c r="E74" s="25" t="s">
        <v>194</v>
      </c>
      <c r="F74" s="8">
        <v>17421</v>
      </c>
      <c r="G74" s="25">
        <v>1</v>
      </c>
      <c r="H74" s="16">
        <v>5300</v>
      </c>
      <c r="I74" s="10">
        <v>0</v>
      </c>
      <c r="J74" s="9">
        <v>92331.3</v>
      </c>
      <c r="K74" s="7"/>
    </row>
    <row r="75" spans="1:12" ht="76.5" x14ac:dyDescent="0.2">
      <c r="A75" s="25">
        <v>65</v>
      </c>
      <c r="B75" s="12" t="s">
        <v>201</v>
      </c>
      <c r="C75" s="25" t="s">
        <v>202</v>
      </c>
      <c r="D75" s="25">
        <v>313</v>
      </c>
      <c r="E75" s="25" t="s">
        <v>206</v>
      </c>
      <c r="F75" s="8">
        <v>216</v>
      </c>
      <c r="G75" s="25">
        <v>12</v>
      </c>
      <c r="H75" s="16">
        <v>19978.5</v>
      </c>
      <c r="I75" s="10">
        <v>0</v>
      </c>
      <c r="J75" s="9">
        <v>51866.6</v>
      </c>
      <c r="K75" s="32"/>
      <c r="L75" s="28"/>
    </row>
    <row r="76" spans="1:12" s="29" customFormat="1" ht="25.5" x14ac:dyDescent="0.2">
      <c r="A76" s="25">
        <v>66</v>
      </c>
      <c r="B76" s="25" t="s">
        <v>203</v>
      </c>
      <c r="C76" s="25" t="s">
        <v>211</v>
      </c>
      <c r="D76" s="25">
        <v>313</v>
      </c>
      <c r="E76" s="31" t="s">
        <v>204</v>
      </c>
      <c r="F76" s="8" t="s">
        <v>204</v>
      </c>
      <c r="G76" s="25" t="s">
        <v>204</v>
      </c>
      <c r="H76" s="16" t="s">
        <v>204</v>
      </c>
      <c r="I76" s="10" t="s">
        <v>204</v>
      </c>
      <c r="J76" s="9">
        <v>83477.3</v>
      </c>
      <c r="K76" s="32"/>
    </row>
    <row r="77" spans="1:12" ht="25.5" x14ac:dyDescent="0.2">
      <c r="A77" s="25">
        <v>67</v>
      </c>
      <c r="B77" s="25" t="s">
        <v>205</v>
      </c>
      <c r="C77" s="25" t="s">
        <v>212</v>
      </c>
      <c r="D77" s="25">
        <v>313</v>
      </c>
      <c r="E77" s="33" t="s">
        <v>204</v>
      </c>
      <c r="F77" s="8" t="s">
        <v>204</v>
      </c>
      <c r="G77" s="25" t="s">
        <v>204</v>
      </c>
      <c r="H77" s="16" t="s">
        <v>204</v>
      </c>
      <c r="I77" s="10" t="s">
        <v>204</v>
      </c>
      <c r="J77" s="9">
        <v>44.3</v>
      </c>
      <c r="K77" s="7"/>
    </row>
    <row r="80" spans="1:12" x14ac:dyDescent="0.2">
      <c r="J80" s="9">
        <f>SUM(J5:J77)</f>
        <v>4767035.4999999991</v>
      </c>
    </row>
    <row r="81" spans="10:10" x14ac:dyDescent="0.2">
      <c r="J81" s="1"/>
    </row>
  </sheetData>
  <autoFilter ref="A4:L4"/>
  <customSheetViews>
    <customSheetView guid="{516C59D7-10F2-491A-8A34-EB7FB5358655}" scale="85" showPageBreaks="1" printArea="1" filter="1" showAutoFilter="1" view="pageBreakPreview">
      <selection activeCell="E91" sqref="E91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1"/>
      <autoFilter ref="A6:L91">
        <filterColumn colId="10">
          <filters>
            <filter val="803"/>
          </filters>
        </filterColumn>
      </autoFilter>
    </customSheetView>
    <customSheetView guid="{2F47E413-0A12-4BAA-B6E2-3A6172B2C32D}" scale="85" showPageBreaks="1" printArea="1" showAutoFilter="1" view="pageBreakPreview" topLeftCell="A84">
      <selection activeCell="K88" sqref="K88:K91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2"/>
      <autoFilter ref="A6:L91"/>
    </customSheetView>
    <customSheetView guid="{5D2A7E93-EC85-4759-915F-CFA5B46CB703}" scale="85" showPageBreaks="1" printArea="1" showAutoFilter="1">
      <selection activeCell="C6" sqref="A6:XFD6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3"/>
      <autoFilter ref="A6:L6"/>
    </customSheetView>
    <customSheetView guid="{EC603877-6BF9-44BC-9AAC-F97499352A2D}" scale="85" fitToPage="1" showAutoFilter="1" topLeftCell="C40">
      <selection activeCell="K7" sqref="K7:K74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4"/>
      <autoFilter ref="A6:O75"/>
    </customSheetView>
    <customSheetView guid="{4AAE4CE5-66B3-48A7-A42F-AF45E1DD4298}" scale="85" showPageBreaks="1" printArea="1" view="pageBreakPreview">
      <selection activeCell="C6" sqref="A6:XFD6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5"/>
    </customSheetView>
  </customSheetViews>
  <mergeCells count="23">
    <mergeCell ref="A9:A11"/>
    <mergeCell ref="B9:B11"/>
    <mergeCell ref="C9:C11"/>
    <mergeCell ref="D9:D11"/>
    <mergeCell ref="A12:A15"/>
    <mergeCell ref="B12:B15"/>
    <mergeCell ref="C12:C15"/>
    <mergeCell ref="D12:D15"/>
    <mergeCell ref="A6:A7"/>
    <mergeCell ref="B6:B7"/>
    <mergeCell ref="C6:C7"/>
    <mergeCell ref="D6:D7"/>
    <mergeCell ref="J6:J7"/>
    <mergeCell ref="J3:J4"/>
    <mergeCell ref="A1:I1"/>
    <mergeCell ref="A3:A4"/>
    <mergeCell ref="B3:B4"/>
    <mergeCell ref="C3:D3"/>
    <mergeCell ref="E3:E4"/>
    <mergeCell ref="F3:F4"/>
    <mergeCell ref="G3:G4"/>
    <mergeCell ref="H3:H4"/>
    <mergeCell ref="I3:I4"/>
  </mergeCells>
  <pageMargins left="0.43307086614173229" right="0.27559055118110237" top="0.31496062992125984" bottom="0.74803149606299213" header="0.31496062992125984" footer="0.31496062992125984"/>
  <pageSetup paperSize="9" scale="47" fitToHeight="0" orientation="landscape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ПНО 2025 (таблица 1)</vt:lpstr>
      <vt:lpstr>ПНО 2026 (таблица 2)</vt:lpstr>
      <vt:lpstr>ПНО 2027 (таблица 3)</vt:lpstr>
      <vt:lpstr>'ПНО 2025 (таблица 1)'!Заголовки_для_печати</vt:lpstr>
      <vt:lpstr>'ПНО 2026 (таблица 2)'!Заголовки_для_печати</vt:lpstr>
      <vt:lpstr>'ПНО 2027 (таблица 3)'!Заголовки_для_печати</vt:lpstr>
      <vt:lpstr>'ПНО 2025 (таблица 1)'!Область_печати</vt:lpstr>
      <vt:lpstr>'ПНО 2026 (таблица 2)'!Область_печати</vt:lpstr>
      <vt:lpstr>'ПНО 2027 (таблица 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Базась А.Ю.</cp:lastModifiedBy>
  <cp:lastPrinted>2024-10-30T06:26:47Z</cp:lastPrinted>
  <dcterms:created xsi:type="dcterms:W3CDTF">2006-09-16T00:00:00Z</dcterms:created>
  <dcterms:modified xsi:type="dcterms:W3CDTF">2024-11-01T15:07:38Z</dcterms:modified>
</cp:coreProperties>
</file>