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110" windowHeight="7020"/>
  </bookViews>
  <sheets>
    <sheet name="Лист1" sheetId="8" r:id="rId1"/>
  </sheets>
  <definedNames>
    <definedName name="_xlnm._FilterDatabase" localSheetId="0" hidden="1">Лист1!$A$11:$H$24</definedName>
    <definedName name="Boss_FIO">#REF!</definedName>
    <definedName name="Budget_Level">#REF!</definedName>
    <definedName name="Buh_Dol">#REF!</definedName>
    <definedName name="Buh_FIO">#REF!</definedName>
    <definedName name="Chef_Dol">#REF!</definedName>
    <definedName name="Chef_FIO">#REF!</definedName>
    <definedName name="dDate1">#REF!</definedName>
    <definedName name="dDate2">#REF!</definedName>
    <definedName name="Footer">#REF!</definedName>
    <definedName name="nOtborLink1">#REF!</definedName>
    <definedName name="nOtborLink2">#REF!</definedName>
    <definedName name="nOtborLink3">#REF!</definedName>
    <definedName name="nOtborLink4">#REF!</definedName>
    <definedName name="nOtborLink5">#REF!</definedName>
    <definedName name="nOtborLink6">#REF!</definedName>
    <definedName name="nOtborLink7">#REF!</definedName>
    <definedName name="nOtborLink8">#REF!</definedName>
    <definedName name="Rash_Date">#REF!</definedName>
    <definedName name="Struct_Podraz">#REF!</definedName>
    <definedName name="Today">#REF!</definedName>
    <definedName name="Today2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</definedNames>
  <calcPr calcId="152511"/>
</workbook>
</file>

<file path=xl/calcChain.xml><?xml version="1.0" encoding="utf-8"?>
<calcChain xmlns="http://schemas.openxmlformats.org/spreadsheetml/2006/main">
  <c r="H12" i="8" l="1"/>
  <c r="H13" i="8"/>
  <c r="H14" i="8"/>
  <c r="H15" i="8"/>
  <c r="H16" i="8"/>
  <c r="H17" i="8"/>
  <c r="H18" i="8"/>
  <c r="H19" i="8"/>
  <c r="H20" i="8"/>
  <c r="H21" i="8"/>
  <c r="H22" i="8"/>
  <c r="H23" i="8"/>
  <c r="F12" i="8"/>
  <c r="F13" i="8"/>
  <c r="F14" i="8"/>
  <c r="F15" i="8"/>
  <c r="F16" i="8"/>
  <c r="F17" i="8"/>
  <c r="F18" i="8"/>
  <c r="F19" i="8"/>
  <c r="F20" i="8"/>
  <c r="F21" i="8"/>
  <c r="F22" i="8"/>
  <c r="F23" i="8"/>
  <c r="D12" i="8"/>
  <c r="D13" i="8"/>
  <c r="D14" i="8"/>
  <c r="D15" i="8"/>
  <c r="D16" i="8"/>
  <c r="D17" i="8"/>
  <c r="D18" i="8"/>
  <c r="D19" i="8"/>
  <c r="D20" i="8"/>
  <c r="D21" i="8"/>
  <c r="D22" i="8"/>
  <c r="D23" i="8"/>
  <c r="G6" i="8" l="1"/>
  <c r="E6" i="8"/>
  <c r="C6" i="8"/>
  <c r="G10" i="8" l="1"/>
  <c r="D9" i="8"/>
  <c r="D8" i="8"/>
  <c r="D7" i="8"/>
  <c r="D6" i="8"/>
  <c r="F9" i="8"/>
  <c r="F8" i="8"/>
  <c r="F7" i="8"/>
  <c r="F6" i="8"/>
  <c r="H9" i="8"/>
  <c r="H8" i="8"/>
  <c r="H7" i="8"/>
  <c r="H6" i="8"/>
  <c r="H11" i="8"/>
  <c r="F11" i="8"/>
  <c r="D11" i="8"/>
  <c r="G24" i="8"/>
  <c r="B10" i="8"/>
  <c r="B24" i="8" l="1"/>
  <c r="E10" i="8"/>
  <c r="C10" i="8" l="1"/>
  <c r="F10" i="8" s="1"/>
  <c r="C24" i="8"/>
  <c r="E24" i="8"/>
  <c r="H10" i="8"/>
  <c r="D10" i="8" l="1"/>
</calcChain>
</file>

<file path=xl/sharedStrings.xml><?xml version="1.0" encoding="utf-8"?>
<sst xmlns="http://schemas.openxmlformats.org/spreadsheetml/2006/main" count="36" uniqueCount="30">
  <si>
    <t>Темп роста, %</t>
  </si>
  <si>
    <t>тыс. рублей</t>
  </si>
  <si>
    <t>Параметры бюджета</t>
  </si>
  <si>
    <t>Общий объем расходов</t>
  </si>
  <si>
    <t>Общий объем доходов</t>
  </si>
  <si>
    <t>Сумма</t>
  </si>
  <si>
    <t>Прогноз</t>
  </si>
  <si>
    <t>Общегосударственные вопросы</t>
  </si>
  <si>
    <t>Национальная оборона</t>
  </si>
  <si>
    <t>Жилищно-коммунальное хозяйство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</si>
  <si>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</si>
  <si>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</si>
  <si>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</si>
  <si>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х</t>
  </si>
  <si>
    <t xml:space="preserve">Национальная безопасность и правоохранительная деятельность </t>
  </si>
  <si>
    <t xml:space="preserve"> Национальная экономика</t>
  </si>
  <si>
    <t xml:space="preserve"> Охрана окружающей среды </t>
  </si>
  <si>
    <t xml:space="preserve"> Образование</t>
  </si>
  <si>
    <t xml:space="preserve"> Культура и кинематография </t>
  </si>
  <si>
    <t xml:space="preserve"> Здравоохранение </t>
  </si>
  <si>
    <t xml:space="preserve"> Социальная политика</t>
  </si>
  <si>
    <t>Налоговые доходы</t>
  </si>
  <si>
    <t>Неналоговые доходы</t>
  </si>
  <si>
    <t>Безвозмездные поступления</t>
  </si>
  <si>
    <t>2025 год</t>
  </si>
  <si>
    <t>2026 год</t>
  </si>
  <si>
    <t>2024 год
ожидаемая оценка</t>
  </si>
  <si>
    <t>2027 год</t>
  </si>
  <si>
    <t>Дефицит (-), профицит (+) бюджета</t>
  </si>
  <si>
    <t>Прогноз основных характеристик 
(общий объем доходов, общий объем расходов, дефицита (профицита) бюджета) 
консолидированного бюджета Мурманской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</si>
</sst>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%"/>
    <numFmt numFmtId="168" formatCode="#,##0.000"/>
    <numFmt numFmtId="169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 Cyr"/>
      <family val="1"/>
      <charset val="204"/>
    </font>
    <font>
      <i/>
      <sz val="14"/>
      <name val="Times New Roman"/>
      <family val="1"/>
      <charset val="204"/>
    </font>
    <font>
      <i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4" fillId="0" borderId="0">
      <alignment vertical="top" wrapText="1"/>
    </xf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</cellStyleXfs>
  <cellXfs count="34">
    <xf numFmtId="0" fontId="0" fillId="0" borderId="0" xfId="0"/>
    <xf numFmtId="49" fontId="11" fillId="0" borderId="0" xfId="0" applyNumberFormat="1" applyFont="1" applyFill="1"/>
    <xf numFmtId="3" fontId="11" fillId="0" borderId="0" xfId="0" applyNumberFormat="1" applyFont="1" applyFill="1" applyAlignment="1">
      <alignment horizontal="right"/>
    </xf>
    <xf numFmtId="3" fontId="0" fillId="0" borderId="0" xfId="0" applyNumberFormat="1"/>
    <xf numFmtId="0" fontId="0" fillId="0" borderId="0" xfId="0" applyFill="1"/>
    <xf numFmtId="168" fontId="0" fillId="0" borderId="0" xfId="0" applyNumberFormat="1"/>
    <xf numFmtId="3" fontId="15" fillId="0" borderId="0" xfId="0" applyNumberFormat="1" applyFont="1" applyFill="1"/>
    <xf numFmtId="0" fontId="14" fillId="0" borderId="0" xfId="0" applyFont="1"/>
    <xf numFmtId="3" fontId="14" fillId="0" borderId="0" xfId="0" applyNumberFormat="1" applyFont="1"/>
    <xf numFmtId="3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169" fontId="0" fillId="0" borderId="0" xfId="0" applyNumberFormat="1"/>
    <xf numFmtId="169" fontId="0" fillId="0" borderId="0" xfId="0" applyNumberFormat="1" applyFill="1"/>
    <xf numFmtId="3" fontId="6" fillId="0" borderId="4" xfId="2" applyNumberFormat="1" applyFont="1" applyFill="1" applyBorder="1" applyAlignment="1">
      <alignment horizontal="center" vertical="center"/>
    </xf>
    <xf numFmtId="167" fontId="17" fillId="0" borderId="4" xfId="2" applyNumberFormat="1" applyFont="1" applyFill="1" applyBorder="1" applyAlignment="1">
      <alignment horizontal="center" vertical="center"/>
    </xf>
    <xf numFmtId="3" fontId="6" fillId="0" borderId="3" xfId="2" applyNumberFormat="1" applyFont="1" applyFill="1" applyBorder="1" applyAlignment="1">
      <alignment horizontal="center" vertical="center"/>
    </xf>
    <xf numFmtId="167" fontId="17" fillId="0" borderId="3" xfId="2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/>
    </xf>
    <xf numFmtId="167" fontId="17" fillId="0" borderId="5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0" fontId="8" fillId="0" borderId="4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2" applyNumberFormat="1" applyFont="1" applyAlignment="1">
      <alignment vertical="center" wrapText="1"/>
    </xf>
  </cellXfs>
  <cellStyles count="10">
    <cellStyle name="Денежный" xfId="1" builtinId="4"/>
    <cellStyle name="Денежный 2" xfId="4"/>
    <cellStyle name="Обычный" xfId="0" builtinId="0"/>
    <cellStyle name="Обычный 2" xfId="2"/>
    <cellStyle name="Обычный 2 2" xfId="3"/>
    <cellStyle name="Обычный 3" xfId="5"/>
    <cellStyle name="Обычный 4" xfId="8"/>
    <cellStyle name="Обычный 4 2" xfId="9"/>
    <cellStyle name="Тысячи [0]_К-т по сел.хоз-ву" xfId="6"/>
    <cellStyle name="Тысячи_К-т по сел.хоз-ву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4" zoomScale="85" zoomScaleNormal="85" workbookViewId="0">
      <selection activeCell="G11" sqref="G11:G23"/>
    </sheetView>
  </sheetViews>
  <sheetFormatPr defaultRowHeight="15" x14ac:dyDescent="0.25"/>
  <cols>
    <col min="1" max="1" width="36.85546875" customWidth="1"/>
    <col min="2" max="2" width="21.7109375" customWidth="1"/>
    <col min="3" max="3" width="17" style="7" customWidth="1"/>
    <col min="4" max="4" width="15.140625" style="7" customWidth="1"/>
    <col min="5" max="5" width="17.140625" style="7" customWidth="1"/>
    <col min="6" max="6" width="14.42578125" style="7" customWidth="1"/>
    <col min="7" max="7" width="18.85546875" style="7" customWidth="1"/>
    <col min="8" max="8" width="13.140625" style="7" customWidth="1"/>
    <col min="9" max="9" width="17.42578125" customWidth="1"/>
    <col min="11" max="13" width="14.42578125" customWidth="1"/>
  </cols>
  <sheetData>
    <row r="1" spans="1:13" ht="59.25" customHeight="1" x14ac:dyDescent="0.25">
      <c r="A1" s="28" t="s">
        <v>29</v>
      </c>
      <c r="B1" s="28"/>
      <c r="C1" s="28"/>
      <c r="D1" s="28"/>
      <c r="E1" s="28"/>
      <c r="F1" s="28"/>
      <c r="G1" s="28"/>
      <c r="H1" s="28"/>
    </row>
    <row r="2" spans="1:13" ht="18.75" x14ac:dyDescent="0.25">
      <c r="A2" s="1"/>
      <c r="B2" s="2"/>
      <c r="C2" s="6"/>
      <c r="D2" s="6"/>
      <c r="E2" s="6"/>
      <c r="F2" s="6"/>
      <c r="G2" s="29" t="s">
        <v>1</v>
      </c>
      <c r="H2" s="29"/>
    </row>
    <row r="3" spans="1:13" ht="18.75" x14ac:dyDescent="0.25">
      <c r="A3" s="32" t="s">
        <v>2</v>
      </c>
      <c r="B3" s="31" t="s">
        <v>26</v>
      </c>
      <c r="C3" s="30" t="s">
        <v>6</v>
      </c>
      <c r="D3" s="30"/>
      <c r="E3" s="30"/>
      <c r="F3" s="30"/>
      <c r="G3" s="30"/>
      <c r="H3" s="30"/>
    </row>
    <row r="4" spans="1:13" ht="18.75" x14ac:dyDescent="0.25">
      <c r="A4" s="32"/>
      <c r="B4" s="31"/>
      <c r="C4" s="31" t="s">
        <v>24</v>
      </c>
      <c r="D4" s="31"/>
      <c r="E4" s="31" t="s">
        <v>25</v>
      </c>
      <c r="F4" s="31"/>
      <c r="G4" s="31" t="s">
        <v>27</v>
      </c>
      <c r="H4" s="31"/>
    </row>
    <row r="5" spans="1:13" ht="39.75" customHeight="1" x14ac:dyDescent="0.25">
      <c r="A5" s="32"/>
      <c r="B5" s="31"/>
      <c r="C5" s="10" t="s">
        <v>5</v>
      </c>
      <c r="D5" s="9" t="s">
        <v>0</v>
      </c>
      <c r="E5" s="10" t="s">
        <v>5</v>
      </c>
      <c r="F5" s="9" t="s">
        <v>0</v>
      </c>
      <c r="G5" s="10" t="s">
        <v>5</v>
      </c>
      <c r="H5" s="9" t="s">
        <v>0</v>
      </c>
    </row>
    <row r="6" spans="1:13" ht="25.5" customHeight="1" x14ac:dyDescent="0.25">
      <c r="A6" s="21" t="s">
        <v>4</v>
      </c>
      <c r="B6" s="17">
        <v>159731431.747464</v>
      </c>
      <c r="C6" s="17">
        <f>C7+C8+C9</f>
        <v>145626695.23559567</v>
      </c>
      <c r="D6" s="18">
        <f t="shared" ref="D6:D10" si="0">C6/B6</f>
        <v>0.91169717595615141</v>
      </c>
      <c r="E6" s="17">
        <f>E7+E8+E9</f>
        <v>142524546.0593515</v>
      </c>
      <c r="F6" s="18">
        <f t="shared" ref="F6:F10" si="1">E6/C6</f>
        <v>0.97869793603964239</v>
      </c>
      <c r="G6" s="17">
        <f>G7+G8+G9</f>
        <v>139477202.96417257</v>
      </c>
      <c r="H6" s="18">
        <f t="shared" ref="H6:H10" si="2">G6/E6</f>
        <v>0.97861881914775628</v>
      </c>
    </row>
    <row r="7" spans="1:13" ht="25.5" customHeight="1" x14ac:dyDescent="0.25">
      <c r="A7" s="22" t="s">
        <v>21</v>
      </c>
      <c r="B7" s="15">
        <v>133480918.747464</v>
      </c>
      <c r="C7" s="15">
        <v>123894604.3</v>
      </c>
      <c r="D7" s="16">
        <f t="shared" si="0"/>
        <v>0.92818213616284284</v>
      </c>
      <c r="E7" s="15">
        <v>122851181.90000001</v>
      </c>
      <c r="F7" s="16">
        <f t="shared" si="1"/>
        <v>0.99157814494105467</v>
      </c>
      <c r="G7" s="15">
        <v>126921408</v>
      </c>
      <c r="H7" s="16">
        <f t="shared" si="2"/>
        <v>1.0331313548396557</v>
      </c>
    </row>
    <row r="8" spans="1:13" ht="25.5" customHeight="1" x14ac:dyDescent="0.25">
      <c r="A8" s="23" t="s">
        <v>22</v>
      </c>
      <c r="B8" s="13">
        <v>4718804</v>
      </c>
      <c r="C8" s="13">
        <v>4947299.93559568</v>
      </c>
      <c r="D8" s="14">
        <f t="shared" si="0"/>
        <v>1.0484224255967571</v>
      </c>
      <c r="E8" s="13">
        <v>5040811.5593515104</v>
      </c>
      <c r="F8" s="14">
        <f t="shared" si="1"/>
        <v>1.0189015473032101</v>
      </c>
      <c r="G8" s="13">
        <v>5159055.96417257</v>
      </c>
      <c r="H8" s="14">
        <f t="shared" si="2"/>
        <v>1.0234574142335666</v>
      </c>
    </row>
    <row r="9" spans="1:13" ht="25.5" customHeight="1" x14ac:dyDescent="0.25">
      <c r="A9" s="24" t="s">
        <v>23</v>
      </c>
      <c r="B9" s="19">
        <v>21531709</v>
      </c>
      <c r="C9" s="19">
        <v>16784791</v>
      </c>
      <c r="D9" s="20">
        <f t="shared" si="0"/>
        <v>0.77953826145430449</v>
      </c>
      <c r="E9" s="19">
        <v>14632552.6</v>
      </c>
      <c r="F9" s="20">
        <f t="shared" si="1"/>
        <v>0.87177448917892397</v>
      </c>
      <c r="G9" s="19">
        <v>7396739</v>
      </c>
      <c r="H9" s="20">
        <f t="shared" si="2"/>
        <v>0.50549888335955817</v>
      </c>
      <c r="K9" s="11"/>
      <c r="L9" s="11"/>
      <c r="M9" s="11"/>
    </row>
    <row r="10" spans="1:13" ht="30" customHeight="1" x14ac:dyDescent="0.25">
      <c r="A10" s="21" t="s">
        <v>3</v>
      </c>
      <c r="B10" s="17">
        <f>SUM(B11:B23)</f>
        <v>183138802.41595003</v>
      </c>
      <c r="C10" s="17">
        <f>SUM(C11:C23)</f>
        <v>170035619.91402724</v>
      </c>
      <c r="D10" s="18">
        <f t="shared" si="0"/>
        <v>0.92845217764304</v>
      </c>
      <c r="E10" s="17">
        <f>SUM(E11:E23)</f>
        <v>162446344.3564648</v>
      </c>
      <c r="F10" s="18">
        <f t="shared" si="1"/>
        <v>0.95536655459956155</v>
      </c>
      <c r="G10" s="17">
        <f>SUM(G11:G23)</f>
        <v>155158831.79290035</v>
      </c>
      <c r="H10" s="18">
        <f t="shared" si="2"/>
        <v>0.95513895623546274</v>
      </c>
      <c r="I10" s="5"/>
      <c r="K10" s="11"/>
      <c r="L10" s="11"/>
      <c r="M10" s="11"/>
    </row>
    <row r="11" spans="1:13" ht="37.5" x14ac:dyDescent="0.25">
      <c r="A11" s="22" t="s">
        <v>7</v>
      </c>
      <c r="B11" s="15">
        <v>11640189.51664</v>
      </c>
      <c r="C11" s="15">
        <v>11610657.755862001</v>
      </c>
      <c r="D11" s="16">
        <f>C11/B11</f>
        <v>0.99746294845665684</v>
      </c>
      <c r="E11" s="15">
        <v>11814057.61184261</v>
      </c>
      <c r="F11" s="16">
        <f>E11/C11</f>
        <v>1.0175183749497667</v>
      </c>
      <c r="G11" s="15">
        <v>12015018.723324236</v>
      </c>
      <c r="H11" s="16">
        <f>G11/E11</f>
        <v>1.0170103378605653</v>
      </c>
      <c r="K11" s="11"/>
      <c r="L11" s="11"/>
      <c r="M11" s="11"/>
    </row>
    <row r="12" spans="1:13" ht="18.75" x14ac:dyDescent="0.25">
      <c r="A12" s="23" t="s">
        <v>8</v>
      </c>
      <c r="B12" s="13">
        <v>157408.848</v>
      </c>
      <c r="C12" s="13">
        <v>45432.886442153802</v>
      </c>
      <c r="D12" s="16">
        <f t="shared" ref="D12:D23" si="3">C12/B12</f>
        <v>0.28862981350421801</v>
      </c>
      <c r="E12" s="13">
        <v>45535.18769815495</v>
      </c>
      <c r="F12" s="16">
        <f t="shared" ref="F12:F23" si="4">E12/C12</f>
        <v>1.0022517005634541</v>
      </c>
      <c r="G12" s="13">
        <v>48528.758653372621</v>
      </c>
      <c r="H12" s="16">
        <f t="shared" ref="H12:H23" si="5">G12/E12</f>
        <v>1.0657419263331371</v>
      </c>
      <c r="K12" s="11"/>
      <c r="L12" s="11"/>
      <c r="M12" s="11"/>
    </row>
    <row r="13" spans="1:13" ht="56.25" x14ac:dyDescent="0.25">
      <c r="A13" s="23" t="s">
        <v>14</v>
      </c>
      <c r="B13" s="13">
        <v>3094485.2674000002</v>
      </c>
      <c r="C13" s="13">
        <v>3643246.3278512028</v>
      </c>
      <c r="D13" s="16">
        <f t="shared" si="3"/>
        <v>1.177335166605034</v>
      </c>
      <c r="E13" s="13">
        <v>3552183.012904976</v>
      </c>
      <c r="F13" s="16">
        <f t="shared" si="4"/>
        <v>0.97500489762383535</v>
      </c>
      <c r="G13" s="13">
        <v>3622020.6249685017</v>
      </c>
      <c r="H13" s="16">
        <f t="shared" si="5"/>
        <v>1.0196604768982362</v>
      </c>
      <c r="K13" s="11"/>
      <c r="L13" s="11"/>
      <c r="M13" s="11"/>
    </row>
    <row r="14" spans="1:13" ht="18.75" x14ac:dyDescent="0.25">
      <c r="A14" s="23" t="s">
        <v>15</v>
      </c>
      <c r="B14" s="13">
        <v>36266169.477370001</v>
      </c>
      <c r="C14" s="13">
        <v>29587162.371295858</v>
      </c>
      <c r="D14" s="16">
        <f t="shared" si="3"/>
        <v>0.81583367633458426</v>
      </c>
      <c r="E14" s="13">
        <v>22475160.035972554</v>
      </c>
      <c r="F14" s="16">
        <f t="shared" si="4"/>
        <v>0.75962539948666885</v>
      </c>
      <c r="G14" s="13">
        <v>22062863.724989761</v>
      </c>
      <c r="H14" s="16">
        <f t="shared" si="5"/>
        <v>0.98165546717696806</v>
      </c>
      <c r="K14" s="11"/>
      <c r="L14" s="11"/>
      <c r="M14" s="11"/>
    </row>
    <row r="15" spans="1:13" ht="37.5" x14ac:dyDescent="0.25">
      <c r="A15" s="23" t="s">
        <v>9</v>
      </c>
      <c r="B15" s="13">
        <v>21745264.465279996</v>
      </c>
      <c r="C15" s="13">
        <v>17073224.913535271</v>
      </c>
      <c r="D15" s="16">
        <f t="shared" si="3"/>
        <v>0.78514680475813803</v>
      </c>
      <c r="E15" s="13">
        <v>16519426.680526329</v>
      </c>
      <c r="F15" s="16">
        <f t="shared" si="4"/>
        <v>0.96756334929027366</v>
      </c>
      <c r="G15" s="13">
        <v>7326404.7180937445</v>
      </c>
      <c r="H15" s="16">
        <f t="shared" si="5"/>
        <v>0.44350235996569803</v>
      </c>
      <c r="K15" s="11"/>
      <c r="L15" s="11"/>
      <c r="M15" s="11"/>
    </row>
    <row r="16" spans="1:13" ht="18.75" x14ac:dyDescent="0.25">
      <c r="A16" s="23" t="s">
        <v>16</v>
      </c>
      <c r="B16" s="13">
        <v>617626.87886000006</v>
      </c>
      <c r="C16" s="13">
        <v>603983.72008270456</v>
      </c>
      <c r="D16" s="16">
        <f t="shared" si="3"/>
        <v>0.97791035454532405</v>
      </c>
      <c r="E16" s="13">
        <v>589139.76908637234</v>
      </c>
      <c r="F16" s="16">
        <f t="shared" si="4"/>
        <v>0.9754232597622009</v>
      </c>
      <c r="G16" s="13">
        <v>602791.93840445788</v>
      </c>
      <c r="H16" s="16">
        <f t="shared" si="5"/>
        <v>1.0231730567760806</v>
      </c>
      <c r="K16" s="11"/>
      <c r="L16" s="11"/>
      <c r="M16" s="11"/>
    </row>
    <row r="17" spans="1:18" ht="18.75" x14ac:dyDescent="0.25">
      <c r="A17" s="23" t="s">
        <v>17</v>
      </c>
      <c r="B17" s="13">
        <v>47641647.346209049</v>
      </c>
      <c r="C17" s="13">
        <v>47047266.240723357</v>
      </c>
      <c r="D17" s="16">
        <f t="shared" si="3"/>
        <v>0.98752391786190008</v>
      </c>
      <c r="E17" s="13">
        <v>47570794.363996223</v>
      </c>
      <c r="F17" s="16">
        <f t="shared" si="4"/>
        <v>1.0111277054992773</v>
      </c>
      <c r="G17" s="13">
        <v>46867747.158053704</v>
      </c>
      <c r="H17" s="16">
        <f t="shared" si="5"/>
        <v>0.98522103287653695</v>
      </c>
      <c r="K17" s="11"/>
      <c r="L17" s="11"/>
      <c r="M17" s="11"/>
    </row>
    <row r="18" spans="1:18" ht="18.75" x14ac:dyDescent="0.25">
      <c r="A18" s="23" t="s">
        <v>18</v>
      </c>
      <c r="B18" s="13">
        <v>7698945.1544440389</v>
      </c>
      <c r="C18" s="13">
        <v>6161159.2974321414</v>
      </c>
      <c r="D18" s="16">
        <f t="shared" si="3"/>
        <v>0.80026018809547617</v>
      </c>
      <c r="E18" s="13">
        <v>6403246.0717860432</v>
      </c>
      <c r="F18" s="16">
        <f t="shared" si="4"/>
        <v>1.0392924062935363</v>
      </c>
      <c r="G18" s="13">
        <v>6267417.7860745965</v>
      </c>
      <c r="H18" s="16">
        <f t="shared" si="5"/>
        <v>0.97878758926508658</v>
      </c>
      <c r="K18" s="11"/>
      <c r="L18" s="11"/>
      <c r="M18" s="11"/>
    </row>
    <row r="19" spans="1:18" s="4" customFormat="1" ht="18.75" x14ac:dyDescent="0.25">
      <c r="A19" s="23" t="s">
        <v>19</v>
      </c>
      <c r="B19" s="13">
        <v>20942640.385086924</v>
      </c>
      <c r="C19" s="13">
        <v>20407600.141600467</v>
      </c>
      <c r="D19" s="16">
        <f t="shared" si="3"/>
        <v>0.97445211140294163</v>
      </c>
      <c r="E19" s="13">
        <v>20424233.121435363</v>
      </c>
      <c r="F19" s="16">
        <f t="shared" si="4"/>
        <v>1.0008150385013175</v>
      </c>
      <c r="G19" s="13">
        <v>21422100.921351384</v>
      </c>
      <c r="H19" s="16">
        <f t="shared" si="5"/>
        <v>1.0488570510326163</v>
      </c>
      <c r="J19"/>
      <c r="K19" s="11"/>
      <c r="L19" s="12"/>
      <c r="M19" s="12"/>
      <c r="N19"/>
    </row>
    <row r="20" spans="1:18" s="4" customFormat="1" ht="18.75" x14ac:dyDescent="0.25">
      <c r="A20" s="25" t="s">
        <v>20</v>
      </c>
      <c r="B20" s="13">
        <v>25307832.081730001</v>
      </c>
      <c r="C20" s="13">
        <v>25580921.979783934</v>
      </c>
      <c r="D20" s="16">
        <f t="shared" si="3"/>
        <v>1.0107907266482568</v>
      </c>
      <c r="E20" s="13">
        <v>26291175.847207978</v>
      </c>
      <c r="F20" s="16">
        <f t="shared" si="4"/>
        <v>1.0277649831380333</v>
      </c>
      <c r="G20" s="13">
        <v>27985171.559626572</v>
      </c>
      <c r="H20" s="16">
        <f t="shared" si="5"/>
        <v>1.0644321015637834</v>
      </c>
      <c r="J20"/>
      <c r="K20" s="11"/>
      <c r="L20" s="12"/>
      <c r="M20" s="12"/>
      <c r="N20"/>
    </row>
    <row r="21" spans="1:18" ht="18.75" x14ac:dyDescent="0.25">
      <c r="A21" s="25" t="s">
        <v>10</v>
      </c>
      <c r="B21" s="13">
        <v>4891565.2187300008</v>
      </c>
      <c r="C21" s="13">
        <v>4699092.9435858633</v>
      </c>
      <c r="D21" s="16">
        <f t="shared" si="3"/>
        <v>0.96065221119670385</v>
      </c>
      <c r="E21" s="13">
        <v>4052256.1331191603</v>
      </c>
      <c r="F21" s="16">
        <f t="shared" si="4"/>
        <v>0.86234858126191816</v>
      </c>
      <c r="G21" s="13">
        <v>4253862.6758889016</v>
      </c>
      <c r="H21" s="16">
        <f t="shared" si="5"/>
        <v>1.0497516781138307</v>
      </c>
      <c r="K21" s="11"/>
      <c r="L21" s="11"/>
      <c r="M21" s="11"/>
    </row>
    <row r="22" spans="1:18" ht="37.5" x14ac:dyDescent="0.25">
      <c r="A22" s="25" t="s">
        <v>11</v>
      </c>
      <c r="B22" s="13">
        <v>501010.77619999996</v>
      </c>
      <c r="C22" s="13">
        <v>479228.33583231055</v>
      </c>
      <c r="D22" s="16">
        <f t="shared" si="3"/>
        <v>0.95652301027753939</v>
      </c>
      <c r="E22" s="13">
        <v>412493.52088905219</v>
      </c>
      <c r="F22" s="16">
        <f t="shared" si="4"/>
        <v>0.86074526493231007</v>
      </c>
      <c r="G22" s="13">
        <v>428260.20347111765</v>
      </c>
      <c r="H22" s="16">
        <f t="shared" si="5"/>
        <v>1.0382228611690272</v>
      </c>
      <c r="K22" s="11"/>
      <c r="L22" s="11"/>
      <c r="M22" s="11"/>
    </row>
    <row r="23" spans="1:18" ht="56.25" x14ac:dyDescent="0.25">
      <c r="A23" s="26" t="s">
        <v>12</v>
      </c>
      <c r="B23" s="19">
        <v>2634017</v>
      </c>
      <c r="C23" s="19">
        <v>3096643</v>
      </c>
      <c r="D23" s="16">
        <f t="shared" si="3"/>
        <v>1.1756351610486948</v>
      </c>
      <c r="E23" s="19">
        <v>2296643</v>
      </c>
      <c r="F23" s="16">
        <f t="shared" si="4"/>
        <v>0.74165572201897345</v>
      </c>
      <c r="G23" s="19">
        <v>2256643</v>
      </c>
      <c r="H23" s="16">
        <f t="shared" si="5"/>
        <v>0.9825832748058797</v>
      </c>
    </row>
    <row r="24" spans="1:18" ht="36" customHeight="1" x14ac:dyDescent="0.25">
      <c r="A24" s="21" t="s">
        <v>28</v>
      </c>
      <c r="B24" s="17">
        <f>B6-B10</f>
        <v>-23407370.668486029</v>
      </c>
      <c r="C24" s="17">
        <f>C6-C10</f>
        <v>-24408924.678431571</v>
      </c>
      <c r="D24" s="18" t="s">
        <v>13</v>
      </c>
      <c r="E24" s="17">
        <f>E6-E10</f>
        <v>-19921798.297113299</v>
      </c>
      <c r="F24" s="18" t="s">
        <v>13</v>
      </c>
      <c r="G24" s="17">
        <f>G6-G10</f>
        <v>-15681628.828727782</v>
      </c>
      <c r="H24" s="18" t="s">
        <v>13</v>
      </c>
    </row>
    <row r="25" spans="1:18" ht="19.899999999999999" customHeight="1" x14ac:dyDescent="0.25">
      <c r="B25" s="3"/>
    </row>
    <row r="26" spans="1:18" x14ac:dyDescent="0.25">
      <c r="B26" s="3"/>
      <c r="C26" s="8"/>
      <c r="D26" s="8"/>
      <c r="E26" s="8"/>
      <c r="F26" s="8"/>
      <c r="G26" s="8"/>
      <c r="H26" s="8"/>
    </row>
    <row r="27" spans="1:18" ht="18.75" x14ac:dyDescent="0.25">
      <c r="A27" s="33"/>
      <c r="B27" s="33"/>
      <c r="C27" s="33"/>
      <c r="D27" s="33"/>
      <c r="E27" s="33"/>
      <c r="F27" s="33"/>
      <c r="G27" s="33"/>
      <c r="H27" s="33"/>
      <c r="K27" s="27"/>
      <c r="L27" s="27"/>
      <c r="M27" s="27"/>
      <c r="N27" s="27"/>
      <c r="O27" s="27"/>
      <c r="P27" s="27"/>
      <c r="Q27" s="27"/>
      <c r="R27" s="27"/>
    </row>
  </sheetData>
  <mergeCells count="9">
    <mergeCell ref="K27:R27"/>
    <mergeCell ref="A1:H1"/>
    <mergeCell ref="G2:H2"/>
    <mergeCell ref="C3:H3"/>
    <mergeCell ref="C4:D4"/>
    <mergeCell ref="E4:F4"/>
    <mergeCell ref="G4:H4"/>
    <mergeCell ref="A3:A5"/>
    <mergeCell ref="B3:B5"/>
  </mergeCells>
  <pageMargins left="0.51181102362204722" right="0.39370078740157483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2024-11-01T12:56:12Z</dcterms:modified>
</cp:coreProperties>
</file>